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320" windowHeight="7185" activeTab="1"/>
  </bookViews>
  <sheets>
    <sheet name="Balance Sheet" sheetId="1" r:id="rId1"/>
    <sheet name="Budget" sheetId="4" r:id="rId2"/>
  </sheets>
  <calcPr calcId="145621"/>
</workbook>
</file>

<file path=xl/calcChain.xml><?xml version="1.0" encoding="utf-8"?>
<calcChain xmlns="http://schemas.openxmlformats.org/spreadsheetml/2006/main">
  <c r="C41" i="4" l="1"/>
  <c r="C40" i="4"/>
  <c r="C38" i="4"/>
  <c r="C37" i="4"/>
  <c r="C36" i="4"/>
  <c r="C35" i="4"/>
  <c r="C33" i="4"/>
  <c r="C32" i="4"/>
  <c r="C31" i="4"/>
  <c r="E30" i="4"/>
  <c r="C30" i="4"/>
  <c r="C29" i="4"/>
  <c r="C26" i="4"/>
  <c r="C25" i="4"/>
  <c r="C24" i="4"/>
  <c r="E21" i="4"/>
  <c r="C21" i="4"/>
  <c r="E19" i="4"/>
  <c r="C12" i="4"/>
  <c r="E12" i="4" s="1"/>
  <c r="E11" i="4"/>
  <c r="C11" i="4"/>
  <c r="C10" i="4"/>
  <c r="C13" i="4" s="1"/>
  <c r="C15" i="4" s="1"/>
  <c r="E15" i="4" s="1"/>
  <c r="E7" i="4"/>
  <c r="C7" i="4"/>
  <c r="E6" i="4"/>
  <c r="E5" i="4"/>
  <c r="E10" i="4" l="1"/>
  <c r="E13" i="4" s="1"/>
  <c r="C40" i="1" l="1"/>
  <c r="C35" i="1"/>
  <c r="C42" i="1" s="1"/>
  <c r="C24" i="1"/>
  <c r="C15" i="1"/>
  <c r="C9" i="1"/>
  <c r="C26" i="1" l="1"/>
</calcChain>
</file>

<file path=xl/sharedStrings.xml><?xml version="1.0" encoding="utf-8"?>
<sst xmlns="http://schemas.openxmlformats.org/spreadsheetml/2006/main" count="79" uniqueCount="78">
  <si>
    <t>Raj &amp; Nikita Patel</t>
  </si>
  <si>
    <t>Assets</t>
  </si>
  <si>
    <t>Current Assets</t>
  </si>
  <si>
    <t>Checking Account</t>
  </si>
  <si>
    <t>Savings Account</t>
  </si>
  <si>
    <t>Cash Value of Term Life Insurance  ($44,000 policy)</t>
  </si>
  <si>
    <t>Total Current Assets</t>
  </si>
  <si>
    <t>Retirement Savings</t>
  </si>
  <si>
    <t>IRA (Raj)</t>
  </si>
  <si>
    <t>Total Retirement Savings</t>
  </si>
  <si>
    <t>Tangible Assets</t>
  </si>
  <si>
    <t>2010 Volvo S40</t>
  </si>
  <si>
    <t>2009 BMW X3</t>
  </si>
  <si>
    <t>Personal Belongings</t>
  </si>
  <si>
    <t>Priya's Violin</t>
  </si>
  <si>
    <t>Raj's Cutom Golf Clubs</t>
  </si>
  <si>
    <t>Jewelry</t>
  </si>
  <si>
    <t>Total Tangible Assets</t>
  </si>
  <si>
    <t>Total Assets</t>
  </si>
  <si>
    <t>Liabilities</t>
  </si>
  <si>
    <t>Current Liabilities</t>
  </si>
  <si>
    <t>Total Current Liabilities</t>
  </si>
  <si>
    <t>Non-Current Liabilities</t>
  </si>
  <si>
    <t>Total Non-Current Liabilities</t>
  </si>
  <si>
    <t>Total Liabilities</t>
  </si>
  <si>
    <t>All loans have fixed interest rates (APR) and monthly payments.</t>
  </si>
  <si>
    <t>All loan payments use an equal payment amortization schedule.</t>
  </si>
  <si>
    <t>Raj Patel receives life insurance coverage equal to one year of his gross salary.</t>
  </si>
  <si>
    <t>This policy is through his employer. Nikita is listed as the beneficiary.</t>
  </si>
  <si>
    <t>Balance Sheet (Jan 1, 2014)</t>
  </si>
  <si>
    <t>Auto Loan - 2010 Volvo S40 (Original loan of $17,800 at 5.5% APR for 5 years)</t>
  </si>
  <si>
    <t>Auto Loan - 2009 BMW X3 (Original loan of $19,000 at 5.0% APR for 5 years.)</t>
  </si>
  <si>
    <t>Credit Card 1 Balance (APR 16.0%)</t>
  </si>
  <si>
    <t>Credit Card 2 Balance (APR 22.0%)</t>
  </si>
  <si>
    <t>Furniture Store Loan (APR 22.0%): Original Value $2,200</t>
  </si>
  <si>
    <t>Property Taxes Payable</t>
  </si>
  <si>
    <t>Pay Day Loan (APR 75.0%)</t>
  </si>
  <si>
    <t>IRA (Nikita)</t>
  </si>
  <si>
    <t>401k  (Raj)</t>
  </si>
  <si>
    <t>2014 Budget</t>
  </si>
  <si>
    <t>Income</t>
  </si>
  <si>
    <t>Annual</t>
  </si>
  <si>
    <t>Monthly</t>
  </si>
  <si>
    <t>Raj's Gross Salary (3.0% annual increase)</t>
  </si>
  <si>
    <t>Nikita's Gross Salary (3.5% annual increase)</t>
  </si>
  <si>
    <t>Total Income</t>
  </si>
  <si>
    <t>Income &amp; Payroll Taxes Withheld</t>
  </si>
  <si>
    <t>Raj - FICA</t>
  </si>
  <si>
    <t>Nikita - FICA</t>
  </si>
  <si>
    <t>Income Taxes Withheld (MFJ)</t>
  </si>
  <si>
    <t>Total Payroll &amp; Income Tax Withheld</t>
  </si>
  <si>
    <t>Disposable Income</t>
  </si>
  <si>
    <t>Regular Saving &amp; Investment</t>
  </si>
  <si>
    <t>Raj's 401(k) Contributions</t>
  </si>
  <si>
    <t>Raj's IRA Contributions</t>
  </si>
  <si>
    <t>Nikita's IRA Contributions</t>
  </si>
  <si>
    <t>Total Regular Savings &amp; Investment</t>
  </si>
  <si>
    <t>Living Expenses</t>
  </si>
  <si>
    <t>Rent Payments</t>
  </si>
  <si>
    <t>Utilities (electric, water)</t>
  </si>
  <si>
    <t>Cable and Internet</t>
  </si>
  <si>
    <t>Auto loan payment (Nikita)</t>
  </si>
  <si>
    <t>Auto loan payment (Raj)</t>
  </si>
  <si>
    <t>Credit card payments (minimum payment $390/month)</t>
  </si>
  <si>
    <t>Child Care</t>
  </si>
  <si>
    <t>Personal expenses</t>
  </si>
  <si>
    <t>Groceries</t>
  </si>
  <si>
    <t>Dining Out</t>
  </si>
  <si>
    <t>Swimming Lessons (Aziz): 6 months</t>
  </si>
  <si>
    <t>Volin Lessons (Priya)</t>
  </si>
  <si>
    <t>Entertainment</t>
  </si>
  <si>
    <t>Auto Insurance Premiums</t>
  </si>
  <si>
    <t>Vehicle Expenses (gas, maintenance, repairs)</t>
  </si>
  <si>
    <t>Other</t>
  </si>
  <si>
    <t>Total Living Expenses</t>
  </si>
  <si>
    <t>Discretionary money or (shortfall)</t>
  </si>
  <si>
    <t>Golf and Swim Club Dues</t>
  </si>
  <si>
    <t>Renter's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</si>
</sst>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;&quot;$&quot;\(#,##0.00\)"/>
    <numFmt numFmtId="165" formatCode="&quot;$&quot;#,##0.00"/>
  </numFmts>
  <fonts count="13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165" fontId="3" fillId="0" borderId="3" xfId="0" applyNumberFormat="1" applyFont="1" applyBorder="1"/>
    <xf numFmtId="0" fontId="4" fillId="0" borderId="4" xfId="0" applyFont="1" applyBorder="1"/>
    <xf numFmtId="0" fontId="5" fillId="0" borderId="0" xfId="0" applyFont="1"/>
    <xf numFmtId="0" fontId="6" fillId="0" borderId="5" xfId="0" applyFont="1" applyBorder="1"/>
    <xf numFmtId="165" fontId="7" fillId="0" borderId="6" xfId="0" applyNumberFormat="1" applyFont="1" applyBorder="1"/>
    <xf numFmtId="0" fontId="8" fillId="0" borderId="0" xfId="0" applyFont="1"/>
    <xf numFmtId="164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65" fontId="12" fillId="0" borderId="0" xfId="0" applyNumberFormat="1" applyFont="1"/>
    <xf numFmtId="165" fontId="9" fillId="0" borderId="0" xfId="0" applyNumberFormat="1" applyFont="1"/>
    <xf numFmtId="165" fontId="1" fillId="0" borderId="1" xfId="0" applyNumberFormat="1" applyFont="1" applyBorder="1"/>
    <xf numFmtId="165" fontId="2" fillId="0" borderId="2" xfId="0" applyNumberFormat="1" applyFont="1" applyBorder="1"/>
    <xf numFmtId="0" fontId="1" fillId="0" borderId="4" xfId="0" applyFont="1" applyBorder="1"/>
    <xf numFmtId="0" fontId="5" fillId="0" borderId="0" xfId="0" applyFont="1" applyAlignment="1">
      <alignment horizontal="center"/>
    </xf>
    <xf numFmtId="165" fontId="1" fillId="0" borderId="0" xfId="0" applyNumberFormat="1" applyFont="1"/>
    <xf numFmtId="165" fontId="1" fillId="0" borderId="4" xfId="0" applyNumberFormat="1" applyFont="1" applyBorder="1"/>
    <xf numFmtId="0" fontId="5" fillId="0" borderId="6" xfId="0" applyFont="1" applyBorder="1"/>
    <xf numFmtId="165" fontId="1" fillId="0" borderId="6" xfId="0" applyNumberFormat="1" applyFont="1" applyBorder="1"/>
    <xf numFmtId="165" fontId="1" fillId="2" borderId="0" xfId="0" applyNumberFormat="1" applyFont="1" applyFill="1"/>
    <xf numFmtId="165" fontId="5" fillId="0" borderId="6" xfId="0" applyNumberFormat="1" applyFont="1" applyBorder="1"/>
    <xf numFmtId="165" fontId="5" fillId="0" borderId="0" xfId="0" applyNumberFormat="1" applyFont="1"/>
    <xf numFmtId="7" fontId="5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49"/>
  <sheetViews>
    <sheetView workbookViewId="0">
      <selection activeCell="H28" sqref="H28"/>
    </sheetView>
  </sheetViews>
  <sheetFormatPr defaultColWidth="9.85546875" defaultRowHeight="15" customHeight="1" x14ac:dyDescent="0.25"/>
  <cols>
    <col min="1" max="1" width="50.7109375" customWidth="1"/>
    <col min="2" max="2" width="5.7109375" customWidth="1"/>
    <col min="3" max="3" width="12.7109375" style="7" customWidth="1"/>
  </cols>
  <sheetData>
    <row r="1" spans="1:4" x14ac:dyDescent="0.25">
      <c r="A1" s="28" t="s">
        <v>0</v>
      </c>
      <c r="B1" s="28"/>
      <c r="C1" s="28"/>
      <c r="D1" s="10"/>
    </row>
    <row r="2" spans="1:4" x14ac:dyDescent="0.25">
      <c r="A2" s="28" t="s">
        <v>29</v>
      </c>
      <c r="B2" s="28"/>
      <c r="C2" s="28"/>
      <c r="D2" s="10"/>
    </row>
    <row r="3" spans="1:4" x14ac:dyDescent="0.25">
      <c r="A3" s="10"/>
      <c r="B3" s="10"/>
      <c r="C3" s="10"/>
      <c r="D3" s="10"/>
    </row>
    <row r="4" spans="1:4" ht="17.25" x14ac:dyDescent="0.3">
      <c r="A4" s="8" t="s">
        <v>1</v>
      </c>
      <c r="B4" s="10"/>
      <c r="C4" s="10"/>
      <c r="D4" s="10"/>
    </row>
    <row r="5" spans="1:4" x14ac:dyDescent="0.25">
      <c r="A5" s="3" t="s">
        <v>2</v>
      </c>
      <c r="B5" s="3"/>
      <c r="C5" s="14"/>
      <c r="D5" s="10"/>
    </row>
    <row r="6" spans="1:4" x14ac:dyDescent="0.25">
      <c r="A6" s="10" t="s">
        <v>3</v>
      </c>
      <c r="B6" s="10"/>
      <c r="C6" s="15">
        <v>1657</v>
      </c>
      <c r="D6" s="10"/>
    </row>
    <row r="7" spans="1:4" x14ac:dyDescent="0.25">
      <c r="A7" s="10" t="s">
        <v>4</v>
      </c>
      <c r="B7" s="10"/>
      <c r="C7" s="15">
        <v>2978</v>
      </c>
      <c r="D7" s="10"/>
    </row>
    <row r="8" spans="1:4" x14ac:dyDescent="0.25">
      <c r="A8" s="18" t="s">
        <v>5</v>
      </c>
      <c r="B8" s="2"/>
      <c r="C8" s="16">
        <v>0</v>
      </c>
      <c r="D8" s="10"/>
    </row>
    <row r="9" spans="1:4" x14ac:dyDescent="0.25">
      <c r="A9" s="4" t="s">
        <v>6</v>
      </c>
      <c r="B9" s="4"/>
      <c r="C9" s="17">
        <f>SUM(C6:C8)</f>
        <v>4635</v>
      </c>
      <c r="D9" s="10"/>
    </row>
    <row r="10" spans="1:4" x14ac:dyDescent="0.25">
      <c r="A10" s="10"/>
      <c r="B10" s="10"/>
      <c r="C10" s="14"/>
      <c r="D10" s="10"/>
    </row>
    <row r="11" spans="1:4" x14ac:dyDescent="0.25">
      <c r="A11" s="3" t="s">
        <v>7</v>
      </c>
      <c r="B11" s="10"/>
      <c r="C11" s="14"/>
      <c r="D11" s="10"/>
    </row>
    <row r="12" spans="1:4" x14ac:dyDescent="0.25">
      <c r="A12" s="11" t="s">
        <v>38</v>
      </c>
      <c r="B12" s="10"/>
      <c r="C12" s="15">
        <v>32093</v>
      </c>
      <c r="D12" s="10"/>
    </row>
    <row r="13" spans="1:4" x14ac:dyDescent="0.25">
      <c r="A13" s="10" t="s">
        <v>8</v>
      </c>
      <c r="B13" s="10"/>
      <c r="C13" s="15">
        <v>9515</v>
      </c>
      <c r="D13" s="10"/>
    </row>
    <row r="14" spans="1:4" x14ac:dyDescent="0.25">
      <c r="A14" s="18" t="s">
        <v>37</v>
      </c>
      <c r="B14" s="2"/>
      <c r="C14" s="16">
        <v>28637</v>
      </c>
      <c r="D14" s="10"/>
    </row>
    <row r="15" spans="1:4" x14ac:dyDescent="0.25">
      <c r="A15" s="4" t="s">
        <v>9</v>
      </c>
      <c r="B15" s="4"/>
      <c r="C15" s="17">
        <f>SUM(C12:C14)</f>
        <v>70245</v>
      </c>
      <c r="D15" s="10"/>
    </row>
    <row r="16" spans="1:4" x14ac:dyDescent="0.25">
      <c r="A16" s="10"/>
      <c r="B16" s="10"/>
      <c r="C16" s="14"/>
      <c r="D16" s="10"/>
    </row>
    <row r="17" spans="1:4" x14ac:dyDescent="0.25">
      <c r="A17" s="3" t="s">
        <v>10</v>
      </c>
      <c r="B17" s="10"/>
      <c r="C17" s="14"/>
      <c r="D17" s="10"/>
    </row>
    <row r="18" spans="1:4" x14ac:dyDescent="0.25">
      <c r="A18" s="10" t="s">
        <v>11</v>
      </c>
      <c r="B18" s="10"/>
      <c r="C18" s="15">
        <v>25000</v>
      </c>
      <c r="D18" s="10"/>
    </row>
    <row r="19" spans="1:4" x14ac:dyDescent="0.25">
      <c r="A19" s="10" t="s">
        <v>12</v>
      </c>
      <c r="B19" s="10"/>
      <c r="C19" s="15">
        <v>27000</v>
      </c>
      <c r="D19" s="10"/>
    </row>
    <row r="20" spans="1:4" x14ac:dyDescent="0.25">
      <c r="A20" s="10" t="s">
        <v>13</v>
      </c>
      <c r="B20" s="10"/>
      <c r="C20" s="15">
        <v>13000</v>
      </c>
      <c r="D20" s="10"/>
    </row>
    <row r="21" spans="1:4" x14ac:dyDescent="0.25">
      <c r="A21" s="10" t="s">
        <v>14</v>
      </c>
      <c r="B21" s="10"/>
      <c r="C21" s="15">
        <v>1500</v>
      </c>
      <c r="D21" s="10"/>
    </row>
    <row r="22" spans="1:4" x14ac:dyDescent="0.25">
      <c r="A22" s="10" t="s">
        <v>15</v>
      </c>
      <c r="B22" s="10"/>
      <c r="C22" s="15">
        <v>2100</v>
      </c>
      <c r="D22" s="10"/>
    </row>
    <row r="23" spans="1:4" x14ac:dyDescent="0.25">
      <c r="A23" s="2" t="s">
        <v>16</v>
      </c>
      <c r="B23" s="2"/>
      <c r="C23" s="16">
        <v>2500</v>
      </c>
      <c r="D23" s="10"/>
    </row>
    <row r="24" spans="1:4" x14ac:dyDescent="0.25">
      <c r="A24" s="4" t="s">
        <v>17</v>
      </c>
      <c r="B24" s="4"/>
      <c r="C24" s="17">
        <f>SUM(C18:C23)</f>
        <v>71100</v>
      </c>
      <c r="D24" s="10"/>
    </row>
    <row r="25" spans="1:4" x14ac:dyDescent="0.25">
      <c r="A25" s="10"/>
      <c r="B25" s="10"/>
      <c r="C25" s="14"/>
      <c r="D25" s="10"/>
    </row>
    <row r="26" spans="1:4" x14ac:dyDescent="0.25">
      <c r="A26" s="3" t="s">
        <v>18</v>
      </c>
      <c r="B26" s="10"/>
      <c r="C26" s="15">
        <f>SUM(((C9+C24)+C15))</f>
        <v>145980</v>
      </c>
      <c r="D26" s="10"/>
    </row>
    <row r="27" spans="1:4" x14ac:dyDescent="0.25">
      <c r="A27" s="6"/>
      <c r="B27" s="10"/>
      <c r="C27" s="14"/>
      <c r="D27" s="10"/>
    </row>
    <row r="28" spans="1:4" ht="17.25" x14ac:dyDescent="0.3">
      <c r="A28" s="8" t="s">
        <v>19</v>
      </c>
      <c r="B28" s="10"/>
      <c r="C28" s="14"/>
      <c r="D28" s="10"/>
    </row>
    <row r="29" spans="1:4" x14ac:dyDescent="0.25">
      <c r="A29" s="3" t="s">
        <v>20</v>
      </c>
      <c r="B29" s="10"/>
      <c r="C29" s="14"/>
      <c r="D29" s="10"/>
    </row>
    <row r="30" spans="1:4" x14ac:dyDescent="0.25">
      <c r="A30" s="11" t="s">
        <v>32</v>
      </c>
      <c r="B30" s="10"/>
      <c r="C30" s="9">
        <v>16700</v>
      </c>
      <c r="D30" s="10"/>
    </row>
    <row r="31" spans="1:4" x14ac:dyDescent="0.25">
      <c r="A31" s="11" t="s">
        <v>33</v>
      </c>
      <c r="B31" s="10"/>
      <c r="C31" s="9">
        <v>1100</v>
      </c>
      <c r="D31" s="10"/>
    </row>
    <row r="32" spans="1:4" x14ac:dyDescent="0.25">
      <c r="A32" s="11" t="s">
        <v>36</v>
      </c>
      <c r="B32" s="10"/>
      <c r="C32" s="9">
        <v>600</v>
      </c>
      <c r="D32" s="10"/>
    </row>
    <row r="33" spans="1:4" ht="30" x14ac:dyDescent="0.25">
      <c r="A33" s="12" t="s">
        <v>34</v>
      </c>
      <c r="B33" s="10"/>
      <c r="C33" s="9">
        <v>1900</v>
      </c>
      <c r="D33" s="10"/>
    </row>
    <row r="34" spans="1:4" x14ac:dyDescent="0.25">
      <c r="A34" s="13" t="s">
        <v>35</v>
      </c>
      <c r="B34" s="2"/>
      <c r="C34" s="1">
        <v>1084</v>
      </c>
      <c r="D34" s="10"/>
    </row>
    <row r="35" spans="1:4" x14ac:dyDescent="0.25">
      <c r="A35" s="4" t="s">
        <v>21</v>
      </c>
      <c r="B35" s="4"/>
      <c r="C35" s="5">
        <f>SUM(C30:C34)</f>
        <v>21384</v>
      </c>
      <c r="D35" s="10"/>
    </row>
    <row r="36" spans="1:4" x14ac:dyDescent="0.25">
      <c r="A36" s="10"/>
      <c r="B36" s="10"/>
      <c r="C36" s="14"/>
      <c r="D36" s="10"/>
    </row>
    <row r="37" spans="1:4" x14ac:dyDescent="0.25">
      <c r="A37" s="3" t="s">
        <v>22</v>
      </c>
      <c r="B37" s="10"/>
      <c r="C37" s="14"/>
      <c r="D37" s="10"/>
    </row>
    <row r="38" spans="1:4" ht="30" x14ac:dyDescent="0.25">
      <c r="A38" s="12" t="s">
        <v>30</v>
      </c>
      <c r="B38" s="10"/>
      <c r="C38" s="15">
        <v>15000</v>
      </c>
      <c r="D38" s="10"/>
    </row>
    <row r="39" spans="1:4" ht="30" x14ac:dyDescent="0.25">
      <c r="A39" s="13" t="s">
        <v>31</v>
      </c>
      <c r="B39" s="2"/>
      <c r="C39" s="16">
        <v>17500</v>
      </c>
      <c r="D39" s="10"/>
    </row>
    <row r="40" spans="1:4" x14ac:dyDescent="0.25">
      <c r="A40" s="4" t="s">
        <v>23</v>
      </c>
      <c r="B40" s="4"/>
      <c r="C40" s="17">
        <f>SUM(C38:C39)</f>
        <v>32500</v>
      </c>
      <c r="D40" s="10"/>
    </row>
    <row r="41" spans="1:4" x14ac:dyDescent="0.25">
      <c r="A41" s="10"/>
      <c r="B41" s="10"/>
      <c r="C41" s="14"/>
      <c r="D41" s="10"/>
    </row>
    <row r="42" spans="1:4" x14ac:dyDescent="0.25">
      <c r="A42" s="3" t="s">
        <v>24</v>
      </c>
      <c r="B42" s="10"/>
      <c r="C42" s="15">
        <f>C35+C40</f>
        <v>53884</v>
      </c>
      <c r="D42" s="10"/>
    </row>
    <row r="43" spans="1:4" x14ac:dyDescent="0.25">
      <c r="A43" s="10"/>
      <c r="B43" s="10"/>
      <c r="C43" s="14"/>
      <c r="D43" s="10"/>
    </row>
    <row r="44" spans="1:4" x14ac:dyDescent="0.25">
      <c r="A44" s="10"/>
      <c r="B44" s="10"/>
      <c r="C44" s="14"/>
      <c r="D44" s="10"/>
    </row>
    <row r="45" spans="1:4" x14ac:dyDescent="0.25">
      <c r="A45" s="10" t="s">
        <v>25</v>
      </c>
      <c r="B45" s="10"/>
      <c r="C45" s="10"/>
      <c r="D45" s="10"/>
    </row>
    <row r="46" spans="1:4" x14ac:dyDescent="0.25">
      <c r="A46" s="10" t="s">
        <v>26</v>
      </c>
      <c r="B46" s="10"/>
      <c r="C46" s="10"/>
      <c r="D46" s="10"/>
    </row>
    <row r="47" spans="1:4" ht="15" customHeight="1" x14ac:dyDescent="0.25">
      <c r="A47" s="10"/>
      <c r="B47" s="10"/>
      <c r="C47" s="10"/>
      <c r="D47" s="10"/>
    </row>
    <row r="48" spans="1:4" ht="15" customHeight="1" x14ac:dyDescent="0.25">
      <c r="A48" s="10" t="s">
        <v>27</v>
      </c>
      <c r="B48" s="10"/>
      <c r="C48" s="10"/>
      <c r="D48" s="10"/>
    </row>
    <row r="49" spans="1:4" ht="15" customHeight="1" x14ac:dyDescent="0.25">
      <c r="A49" s="10" t="s">
        <v>28</v>
      </c>
      <c r="B49" s="10"/>
      <c r="C49" s="10"/>
      <c r="D49" s="10"/>
    </row>
  </sheetData>
  <mergeCells count="2">
    <mergeCell ref="A1:C1"/>
    <mergeCell ref="A2:C2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66"/>
  <sheetViews>
    <sheetView tabSelected="1" workbookViewId="0">
      <selection activeCell="B39" sqref="B39"/>
    </sheetView>
  </sheetViews>
  <sheetFormatPr defaultColWidth="9.85546875" defaultRowHeight="12.75" x14ac:dyDescent="0.2"/>
  <cols>
    <col min="1" max="1" width="50.7109375" customWidth="1"/>
    <col min="2" max="2" width="5.7109375" customWidth="1"/>
    <col min="3" max="3" width="12.7109375" customWidth="1"/>
    <col min="4" max="4" width="5.7109375" customWidth="1"/>
    <col min="5" max="5" width="12.7109375" customWidth="1"/>
  </cols>
  <sheetData>
    <row r="1" spans="1:6" ht="15" x14ac:dyDescent="0.25">
      <c r="A1" s="28" t="s">
        <v>0</v>
      </c>
      <c r="B1" s="28"/>
      <c r="C1" s="28"/>
      <c r="D1" s="28"/>
      <c r="E1" s="28"/>
      <c r="F1" s="11"/>
    </row>
    <row r="2" spans="1:6" ht="15" x14ac:dyDescent="0.25">
      <c r="A2" s="28" t="s">
        <v>39</v>
      </c>
      <c r="B2" s="28"/>
      <c r="C2" s="28"/>
      <c r="D2" s="28"/>
      <c r="E2" s="28"/>
      <c r="F2" s="11"/>
    </row>
    <row r="3" spans="1:6" ht="15" x14ac:dyDescent="0.25">
      <c r="A3" s="19"/>
      <c r="B3" s="19"/>
      <c r="C3" s="19"/>
      <c r="D3" s="19"/>
      <c r="E3" s="19"/>
      <c r="F3" s="11"/>
    </row>
    <row r="4" spans="1:6" ht="15" x14ac:dyDescent="0.25">
      <c r="A4" s="3" t="s">
        <v>40</v>
      </c>
      <c r="B4" s="11"/>
      <c r="C4" s="3" t="s">
        <v>41</v>
      </c>
      <c r="D4" s="11"/>
      <c r="E4" s="3" t="s">
        <v>42</v>
      </c>
      <c r="F4" s="11"/>
    </row>
    <row r="5" spans="1:6" ht="15" x14ac:dyDescent="0.25">
      <c r="A5" s="11" t="s">
        <v>43</v>
      </c>
      <c r="B5" s="11"/>
      <c r="C5" s="20">
        <v>44000</v>
      </c>
      <c r="D5" s="20"/>
      <c r="E5" s="20">
        <f>C5/12</f>
        <v>3666.6666666666665</v>
      </c>
      <c r="F5" s="11"/>
    </row>
    <row r="6" spans="1:6" ht="15" x14ac:dyDescent="0.25">
      <c r="A6" s="18" t="s">
        <v>44</v>
      </c>
      <c r="B6" s="11"/>
      <c r="C6" s="21">
        <v>24000</v>
      </c>
      <c r="D6" s="20"/>
      <c r="E6" s="21">
        <f>C6/12</f>
        <v>2000</v>
      </c>
      <c r="F6" s="11"/>
    </row>
    <row r="7" spans="1:6" ht="15" x14ac:dyDescent="0.25">
      <c r="A7" s="22" t="s">
        <v>45</v>
      </c>
      <c r="B7" s="11"/>
      <c r="C7" s="23">
        <f>SUM(C5:C6)</f>
        <v>68000</v>
      </c>
      <c r="D7" s="20"/>
      <c r="E7" s="23">
        <f>SUM(E5:E6)</f>
        <v>5666.6666666666661</v>
      </c>
      <c r="F7" s="11"/>
    </row>
    <row r="8" spans="1:6" ht="15" x14ac:dyDescent="0.25">
      <c r="A8" s="11"/>
      <c r="B8" s="11"/>
      <c r="C8" s="20"/>
      <c r="D8" s="20"/>
      <c r="E8" s="20"/>
      <c r="F8" s="11"/>
    </row>
    <row r="9" spans="1:6" ht="15" x14ac:dyDescent="0.25">
      <c r="A9" s="3" t="s">
        <v>46</v>
      </c>
      <c r="B9" s="11"/>
      <c r="C9" s="20"/>
      <c r="D9" s="20"/>
      <c r="E9" s="20"/>
      <c r="F9" s="11"/>
    </row>
    <row r="10" spans="1:6" ht="15" x14ac:dyDescent="0.25">
      <c r="A10" s="11" t="s">
        <v>47</v>
      </c>
      <c r="B10" s="11"/>
      <c r="C10" s="20">
        <f>C5*0.0765</f>
        <v>3366</v>
      </c>
      <c r="D10" s="20"/>
      <c r="E10" s="20">
        <f>C10/12</f>
        <v>280.5</v>
      </c>
      <c r="F10" s="11"/>
    </row>
    <row r="11" spans="1:6" ht="15" x14ac:dyDescent="0.25">
      <c r="A11" s="11" t="s">
        <v>48</v>
      </c>
      <c r="B11" s="11"/>
      <c r="C11" s="20">
        <f>C6*0.075</f>
        <v>1800</v>
      </c>
      <c r="D11" s="20"/>
      <c r="E11" s="20">
        <f>C11/12</f>
        <v>150</v>
      </c>
      <c r="F11" s="11"/>
    </row>
    <row r="12" spans="1:6" ht="15" x14ac:dyDescent="0.25">
      <c r="A12" s="18" t="s">
        <v>49</v>
      </c>
      <c r="B12" s="11"/>
      <c r="C12" s="21">
        <f>((C7-12300)-15600)*0.15</f>
        <v>6015</v>
      </c>
      <c r="D12" s="20"/>
      <c r="E12" s="21">
        <f>C12/12</f>
        <v>501.25</v>
      </c>
      <c r="F12" s="11"/>
    </row>
    <row r="13" spans="1:6" ht="15" x14ac:dyDescent="0.25">
      <c r="A13" s="22" t="s">
        <v>50</v>
      </c>
      <c r="B13" s="11"/>
      <c r="C13" s="23">
        <f>SUM(C10:C12)</f>
        <v>11181</v>
      </c>
      <c r="D13" s="20"/>
      <c r="E13" s="23">
        <f>SUM(E10:E12)</f>
        <v>931.75</v>
      </c>
      <c r="F13" s="11"/>
    </row>
    <row r="14" spans="1:6" ht="15" x14ac:dyDescent="0.25">
      <c r="A14" s="11"/>
      <c r="B14" s="11"/>
      <c r="C14" s="20"/>
      <c r="D14" s="20"/>
      <c r="E14" s="20"/>
      <c r="F14" s="11"/>
    </row>
    <row r="15" spans="1:6" ht="15" x14ac:dyDescent="0.25">
      <c r="A15" s="3" t="s">
        <v>51</v>
      </c>
      <c r="B15" s="11"/>
      <c r="C15" s="20">
        <f>C7-C13</f>
        <v>56819</v>
      </c>
      <c r="D15" s="20"/>
      <c r="E15" s="20">
        <f>C15/12</f>
        <v>4734.916666666667</v>
      </c>
      <c r="F15" s="11"/>
    </row>
    <row r="16" spans="1:6" ht="15" x14ac:dyDescent="0.25">
      <c r="A16" s="11"/>
      <c r="B16" s="11"/>
      <c r="C16" s="20"/>
      <c r="D16" s="20"/>
      <c r="E16" s="20"/>
      <c r="F16" s="11"/>
    </row>
    <row r="17" spans="1:6" ht="15" x14ac:dyDescent="0.25">
      <c r="A17" s="3" t="s">
        <v>52</v>
      </c>
      <c r="B17" s="11"/>
      <c r="C17" s="20"/>
      <c r="D17" s="20"/>
      <c r="E17" s="20"/>
      <c r="F17" s="11"/>
    </row>
    <row r="18" spans="1:6" ht="15" x14ac:dyDescent="0.25">
      <c r="A18" s="11" t="s">
        <v>53</v>
      </c>
      <c r="B18" s="11"/>
      <c r="C18" s="20">
        <v>880</v>
      </c>
      <c r="D18" s="20"/>
      <c r="E18" s="20">
        <v>73.33</v>
      </c>
      <c r="F18" s="11"/>
    </row>
    <row r="19" spans="1:6" ht="15" x14ac:dyDescent="0.25">
      <c r="A19" s="11" t="s">
        <v>54</v>
      </c>
      <c r="B19" s="11"/>
      <c r="C19" s="20">
        <v>412</v>
      </c>
      <c r="D19" s="20"/>
      <c r="E19" s="20">
        <f>420/12</f>
        <v>35</v>
      </c>
      <c r="F19" s="11"/>
    </row>
    <row r="20" spans="1:6" ht="15" x14ac:dyDescent="0.25">
      <c r="A20" s="18" t="s">
        <v>55</v>
      </c>
      <c r="B20" s="11"/>
      <c r="C20" s="21">
        <v>0</v>
      </c>
      <c r="D20" s="20"/>
      <c r="E20" s="21">
        <v>0</v>
      </c>
      <c r="F20" s="11"/>
    </row>
    <row r="21" spans="1:6" ht="15" x14ac:dyDescent="0.25">
      <c r="A21" s="22" t="s">
        <v>56</v>
      </c>
      <c r="B21" s="11"/>
      <c r="C21" s="23">
        <f>SUM(C18:C20)</f>
        <v>1292</v>
      </c>
      <c r="D21" s="20"/>
      <c r="E21" s="23">
        <f>SUM(E18:E20)</f>
        <v>108.33</v>
      </c>
      <c r="F21" s="11"/>
    </row>
    <row r="22" spans="1:6" ht="15" x14ac:dyDescent="0.25">
      <c r="A22" s="11"/>
      <c r="B22" s="11"/>
      <c r="C22" s="20"/>
      <c r="D22" s="20"/>
      <c r="E22" s="20"/>
      <c r="F22" s="11"/>
    </row>
    <row r="23" spans="1:6" ht="15" x14ac:dyDescent="0.25">
      <c r="A23" s="3" t="s">
        <v>57</v>
      </c>
      <c r="B23" s="11"/>
      <c r="C23" s="20"/>
      <c r="D23" s="20"/>
      <c r="E23" s="20"/>
      <c r="F23" s="11"/>
    </row>
    <row r="24" spans="1:6" ht="15" x14ac:dyDescent="0.25">
      <c r="A24" s="11" t="s">
        <v>58</v>
      </c>
      <c r="B24" s="11"/>
      <c r="C24" s="20">
        <f>E24*12</f>
        <v>13200</v>
      </c>
      <c r="D24" s="20"/>
      <c r="E24" s="20">
        <v>1100</v>
      </c>
      <c r="F24" s="11"/>
    </row>
    <row r="25" spans="1:6" ht="15" x14ac:dyDescent="0.25">
      <c r="A25" s="11" t="s">
        <v>59</v>
      </c>
      <c r="B25" s="11"/>
      <c r="C25" s="20">
        <f>E25*12</f>
        <v>2400</v>
      </c>
      <c r="D25" s="20"/>
      <c r="E25" s="20">
        <v>200</v>
      </c>
      <c r="F25" s="11"/>
    </row>
    <row r="26" spans="1:6" ht="15" x14ac:dyDescent="0.25">
      <c r="A26" s="11" t="s">
        <v>60</v>
      </c>
      <c r="B26" s="11"/>
      <c r="C26" s="20">
        <f>E26*12</f>
        <v>1500</v>
      </c>
      <c r="D26" s="20"/>
      <c r="E26" s="20">
        <v>125</v>
      </c>
      <c r="F26" s="11"/>
    </row>
    <row r="27" spans="1:6" ht="15" x14ac:dyDescent="0.25">
      <c r="A27" s="11" t="s">
        <v>61</v>
      </c>
      <c r="B27" s="11"/>
      <c r="C27" s="24"/>
      <c r="D27" s="20"/>
      <c r="E27" s="24"/>
      <c r="F27" s="11"/>
    </row>
    <row r="28" spans="1:6" ht="15" x14ac:dyDescent="0.25">
      <c r="A28" s="11" t="s">
        <v>62</v>
      </c>
      <c r="B28" s="11"/>
      <c r="C28" s="24"/>
      <c r="D28" s="20"/>
      <c r="E28" s="24"/>
      <c r="F28" s="11"/>
    </row>
    <row r="29" spans="1:6" ht="15" x14ac:dyDescent="0.25">
      <c r="A29" s="11" t="s">
        <v>63</v>
      </c>
      <c r="B29" s="11"/>
      <c r="C29" s="20">
        <f>E29*12</f>
        <v>4680</v>
      </c>
      <c r="D29" s="20"/>
      <c r="E29" s="20">
        <v>390</v>
      </c>
      <c r="F29" s="11"/>
    </row>
    <row r="30" spans="1:6" ht="15" x14ac:dyDescent="0.25">
      <c r="A30" s="11" t="s">
        <v>64</v>
      </c>
      <c r="B30" s="11"/>
      <c r="C30" s="20">
        <f>E30*12</f>
        <v>7200</v>
      </c>
      <c r="D30" s="20"/>
      <c r="E30" s="20">
        <f>150*4</f>
        <v>600</v>
      </c>
      <c r="F30" s="11"/>
    </row>
    <row r="31" spans="1:6" ht="15" x14ac:dyDescent="0.25">
      <c r="A31" s="11" t="s">
        <v>65</v>
      </c>
      <c r="B31" s="11"/>
      <c r="C31" s="20">
        <f>E31*12</f>
        <v>1800</v>
      </c>
      <c r="D31" s="20"/>
      <c r="E31" s="20">
        <v>150</v>
      </c>
      <c r="F31" s="11"/>
    </row>
    <row r="32" spans="1:6" ht="15" x14ac:dyDescent="0.25">
      <c r="A32" s="11" t="s">
        <v>66</v>
      </c>
      <c r="B32" s="11"/>
      <c r="C32" s="20">
        <f>E32*12</f>
        <v>12000</v>
      </c>
      <c r="D32" s="20"/>
      <c r="E32" s="20">
        <v>1000</v>
      </c>
      <c r="F32" s="11"/>
    </row>
    <row r="33" spans="1:6" ht="15" x14ac:dyDescent="0.25">
      <c r="A33" s="11" t="s">
        <v>67</v>
      </c>
      <c r="B33" s="11"/>
      <c r="C33" s="20">
        <f>E33*12</f>
        <v>4800</v>
      </c>
      <c r="D33" s="20"/>
      <c r="E33" s="20">
        <v>400</v>
      </c>
      <c r="F33" s="11"/>
    </row>
    <row r="34" spans="1:6" ht="15" x14ac:dyDescent="0.25">
      <c r="A34" s="11" t="s">
        <v>76</v>
      </c>
      <c r="B34" s="11"/>
      <c r="C34" s="20">
        <v>2700</v>
      </c>
      <c r="D34" s="20"/>
      <c r="E34" s="20">
        <v>225</v>
      </c>
      <c r="F34" s="11"/>
    </row>
    <row r="35" spans="1:6" ht="15" x14ac:dyDescent="0.25">
      <c r="A35" s="11" t="s">
        <v>68</v>
      </c>
      <c r="B35" s="11"/>
      <c r="C35" s="20">
        <f>E35*6</f>
        <v>300</v>
      </c>
      <c r="D35" s="20"/>
      <c r="E35" s="20">
        <v>50</v>
      </c>
      <c r="F35" s="11"/>
    </row>
    <row r="36" spans="1:6" ht="15" x14ac:dyDescent="0.25">
      <c r="A36" s="11" t="s">
        <v>69</v>
      </c>
      <c r="B36" s="11"/>
      <c r="C36" s="20">
        <f>12*E36</f>
        <v>960</v>
      </c>
      <c r="D36" s="20"/>
      <c r="E36" s="20">
        <v>80</v>
      </c>
      <c r="F36" s="11"/>
    </row>
    <row r="37" spans="1:6" ht="15" x14ac:dyDescent="0.25">
      <c r="A37" s="11" t="s">
        <v>70</v>
      </c>
      <c r="B37" s="11"/>
      <c r="C37" s="20">
        <f>E37*12</f>
        <v>1200</v>
      </c>
      <c r="D37" s="20"/>
      <c r="E37" s="20">
        <v>100</v>
      </c>
      <c r="F37" s="11"/>
    </row>
    <row r="38" spans="1:6" ht="15" x14ac:dyDescent="0.25">
      <c r="A38" s="11" t="s">
        <v>71</v>
      </c>
      <c r="B38" s="11"/>
      <c r="C38" s="20">
        <f>E38*12</f>
        <v>3000</v>
      </c>
      <c r="D38" s="20"/>
      <c r="E38" s="20">
        <v>250</v>
      </c>
      <c r="F38" s="11"/>
    </row>
    <row r="39" spans="1:6" ht="15" x14ac:dyDescent="0.25">
      <c r="A39" s="11" t="s">
        <v>77</v>
      </c>
      <c r="B39" s="11"/>
      <c r="C39" s="20">
        <v>180</v>
      </c>
      <c r="D39" s="20"/>
      <c r="E39" s="20">
        <v>15</v>
      </c>
      <c r="F39" s="11"/>
    </row>
    <row r="40" spans="1:6" ht="15" x14ac:dyDescent="0.25">
      <c r="A40" s="11" t="s">
        <v>72</v>
      </c>
      <c r="B40" s="11"/>
      <c r="C40" s="20">
        <f>E40*12</f>
        <v>4800</v>
      </c>
      <c r="D40" s="20"/>
      <c r="E40" s="20">
        <v>400</v>
      </c>
      <c r="F40" s="11"/>
    </row>
    <row r="41" spans="1:6" ht="15" x14ac:dyDescent="0.25">
      <c r="A41" s="18" t="s">
        <v>73</v>
      </c>
      <c r="B41" s="11"/>
      <c r="C41" s="21">
        <f>E41*12</f>
        <v>1680</v>
      </c>
      <c r="D41" s="20"/>
      <c r="E41" s="21">
        <v>140</v>
      </c>
      <c r="F41" s="11"/>
    </row>
    <row r="42" spans="1:6" ht="15" x14ac:dyDescent="0.25">
      <c r="A42" s="22" t="s">
        <v>74</v>
      </c>
      <c r="B42" s="3"/>
      <c r="C42" s="25"/>
      <c r="D42" s="26"/>
      <c r="E42" s="25"/>
      <c r="F42" s="11"/>
    </row>
    <row r="43" spans="1:6" ht="15" x14ac:dyDescent="0.25">
      <c r="A43" s="11"/>
      <c r="B43" s="11"/>
      <c r="C43" s="11"/>
      <c r="D43" s="11"/>
      <c r="E43" s="11"/>
      <c r="F43" s="11"/>
    </row>
    <row r="44" spans="1:6" ht="15" x14ac:dyDescent="0.25">
      <c r="A44" s="3" t="s">
        <v>75</v>
      </c>
      <c r="B44" s="11"/>
      <c r="C44" s="27"/>
      <c r="D44" s="26"/>
      <c r="E44" s="27"/>
      <c r="F44" s="11"/>
    </row>
    <row r="45" spans="1:6" ht="15" x14ac:dyDescent="0.25">
      <c r="A45" s="11"/>
      <c r="B45" s="11"/>
      <c r="C45" s="11"/>
      <c r="D45" s="11"/>
      <c r="E45" s="11"/>
      <c r="F45" s="11"/>
    </row>
    <row r="46" spans="1:6" ht="15" x14ac:dyDescent="0.25">
      <c r="A46" s="11"/>
      <c r="B46" s="11"/>
      <c r="C46" s="11"/>
      <c r="D46" s="11"/>
      <c r="E46" s="11"/>
      <c r="F46" s="11"/>
    </row>
    <row r="47" spans="1:6" ht="15" x14ac:dyDescent="0.25">
      <c r="A47" s="11"/>
      <c r="B47" s="11"/>
      <c r="C47" s="11"/>
      <c r="D47" s="11"/>
      <c r="E47" s="11"/>
      <c r="F47" s="11"/>
    </row>
    <row r="48" spans="1:6" ht="15" x14ac:dyDescent="0.25">
      <c r="A48" s="11"/>
      <c r="B48" s="11"/>
      <c r="C48" s="11"/>
      <c r="D48" s="11"/>
      <c r="E48" s="11"/>
      <c r="F48" s="11"/>
    </row>
    <row r="49" spans="1:6" ht="15" x14ac:dyDescent="0.25">
      <c r="A49" s="11"/>
      <c r="B49" s="11"/>
      <c r="C49" s="11"/>
      <c r="D49" s="11"/>
      <c r="E49" s="11"/>
      <c r="F49" s="11"/>
    </row>
    <row r="50" spans="1:6" ht="15" x14ac:dyDescent="0.25">
      <c r="A50" s="11"/>
      <c r="B50" s="11"/>
      <c r="C50" s="11"/>
      <c r="D50" s="11"/>
      <c r="E50" s="11"/>
      <c r="F50" s="11"/>
    </row>
    <row r="51" spans="1:6" ht="15" x14ac:dyDescent="0.25">
      <c r="A51" s="11"/>
      <c r="B51" s="11"/>
      <c r="C51" s="11"/>
      <c r="D51" s="11"/>
      <c r="E51" s="11"/>
      <c r="F51" s="11"/>
    </row>
    <row r="52" spans="1:6" ht="15" x14ac:dyDescent="0.25">
      <c r="A52" s="11"/>
      <c r="B52" s="11"/>
      <c r="C52" s="11"/>
      <c r="D52" s="11"/>
      <c r="E52" s="11"/>
      <c r="F52" s="11"/>
    </row>
    <row r="53" spans="1:6" ht="15" x14ac:dyDescent="0.25">
      <c r="A53" s="11"/>
      <c r="B53" s="11"/>
      <c r="C53" s="11"/>
      <c r="D53" s="11"/>
      <c r="E53" s="11"/>
      <c r="F53" s="11"/>
    </row>
    <row r="54" spans="1:6" ht="15" x14ac:dyDescent="0.25">
      <c r="A54" s="11"/>
      <c r="B54" s="11"/>
      <c r="C54" s="11"/>
      <c r="D54" s="11"/>
      <c r="E54" s="11"/>
      <c r="F54" s="11"/>
    </row>
    <row r="55" spans="1:6" ht="15" x14ac:dyDescent="0.25">
      <c r="A55" s="11"/>
      <c r="B55" s="11"/>
      <c r="C55" s="11"/>
      <c r="D55" s="11"/>
      <c r="E55" s="11"/>
      <c r="F55" s="11"/>
    </row>
    <row r="56" spans="1:6" ht="15" x14ac:dyDescent="0.25">
      <c r="A56" s="11"/>
      <c r="B56" s="11"/>
      <c r="C56" s="11"/>
      <c r="D56" s="11"/>
      <c r="E56" s="11"/>
      <c r="F56" s="11"/>
    </row>
    <row r="57" spans="1:6" ht="15" x14ac:dyDescent="0.25">
      <c r="A57" s="11"/>
      <c r="B57" s="11"/>
      <c r="C57" s="11"/>
      <c r="D57" s="11"/>
      <c r="E57" s="11"/>
      <c r="F57" s="11"/>
    </row>
    <row r="58" spans="1:6" ht="15" x14ac:dyDescent="0.25">
      <c r="A58" s="11"/>
      <c r="B58" s="11"/>
      <c r="C58" s="11"/>
      <c r="D58" s="11"/>
      <c r="E58" s="11"/>
      <c r="F58" s="11"/>
    </row>
    <row r="59" spans="1:6" ht="15" x14ac:dyDescent="0.25">
      <c r="A59" s="11"/>
      <c r="B59" s="11"/>
      <c r="C59" s="11"/>
      <c r="D59" s="11"/>
      <c r="E59" s="11"/>
      <c r="F59" s="11"/>
    </row>
    <row r="60" spans="1:6" ht="15" x14ac:dyDescent="0.25">
      <c r="A60" s="11"/>
      <c r="B60" s="11"/>
      <c r="C60" s="11"/>
      <c r="D60" s="11"/>
      <c r="E60" s="11"/>
      <c r="F60" s="11"/>
    </row>
    <row r="61" spans="1:6" ht="15" x14ac:dyDescent="0.25">
      <c r="A61" s="11"/>
      <c r="B61" s="11"/>
      <c r="C61" s="11"/>
      <c r="D61" s="11"/>
      <c r="E61" s="11"/>
      <c r="F61" s="11"/>
    </row>
    <row r="62" spans="1:6" ht="15" x14ac:dyDescent="0.25">
      <c r="A62" s="11"/>
      <c r="B62" s="11"/>
      <c r="C62" s="11"/>
      <c r="D62" s="11"/>
      <c r="E62" s="11"/>
      <c r="F62" s="11"/>
    </row>
    <row r="63" spans="1:6" ht="15" x14ac:dyDescent="0.25">
      <c r="A63" s="11"/>
      <c r="B63" s="11"/>
      <c r="C63" s="11"/>
      <c r="D63" s="11"/>
      <c r="E63" s="11"/>
      <c r="F63" s="11"/>
    </row>
    <row r="64" spans="1:6" ht="15" x14ac:dyDescent="0.25">
      <c r="A64" s="11"/>
      <c r="B64" s="11"/>
      <c r="C64" s="11"/>
      <c r="D64" s="11"/>
      <c r="E64" s="11"/>
      <c r="F64" s="11"/>
    </row>
    <row r="65" spans="1:6" ht="15" x14ac:dyDescent="0.25">
      <c r="A65" s="11"/>
      <c r="B65" s="11"/>
      <c r="C65" s="11"/>
      <c r="D65" s="11"/>
      <c r="E65" s="11"/>
      <c r="F65" s="11"/>
    </row>
    <row r="66" spans="1:6" ht="15" x14ac:dyDescent="0.25">
      <c r="A66" s="11"/>
      <c r="B66" s="11"/>
      <c r="C66" s="11"/>
      <c r="D66" s="11"/>
      <c r="E66" s="11"/>
      <c r="F66" s="11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</dc:creator>
  <cp:lastModifiedBy>jcrenshaw</cp:lastModifiedBy>
  <cp:lastPrinted>2014-01-07T22:07:30Z</cp:lastPrinted>
  <dcterms:created xsi:type="dcterms:W3CDTF">2013-12-27T04:23:34Z</dcterms:created>
  <dcterms:modified xsi:type="dcterms:W3CDTF">2015-07-29T00:31:17Z</dcterms:modified>
</cp:coreProperties>
</file>