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hF\Documents\"/>
    </mc:Choice>
  </mc:AlternateContent>
  <bookViews>
    <workbookView xWindow="0" yWindow="0" windowWidth="20490" windowHeight="7755" tabRatio="773"/>
  </bookViews>
  <sheets>
    <sheet name="Income Stmt Student Version" sheetId="3" r:id="rId1"/>
    <sheet name="Balance Sheet Student Version" sheetId="4" r:id="rId2"/>
    <sheet name="Jeep Amort" sheetId="6" r:id="rId3"/>
  </sheets>
  <calcPr calcId="162913"/>
</workbook>
</file>

<file path=xl/calcChain.xml><?xml version="1.0" encoding="utf-8"?>
<calcChain xmlns="http://schemas.openxmlformats.org/spreadsheetml/2006/main">
  <c r="D33" i="4" l="1"/>
  <c r="D29" i="4"/>
  <c r="D23" i="4"/>
  <c r="D16" i="4"/>
  <c r="D9" i="4"/>
  <c r="D5" i="4"/>
  <c r="C43" i="3"/>
  <c r="C42" i="3"/>
  <c r="C53" i="3" s="1"/>
  <c r="C38" i="3"/>
  <c r="C32" i="3"/>
  <c r="C26" i="3"/>
  <c r="C18" i="3"/>
  <c r="B8" i="6"/>
  <c r="D35" i="4" l="1"/>
  <c r="D25" i="4"/>
  <c r="C12" i="3"/>
  <c r="C55" i="3" s="1"/>
  <c r="C5" i="3"/>
  <c r="D37" i="4" l="1"/>
  <c r="C57" i="3"/>
  <c r="D3" i="6" l="1"/>
  <c r="D2" i="6"/>
  <c r="B4" i="6" l="1"/>
  <c r="D8" i="6"/>
  <c r="C8" i="6" l="1"/>
  <c r="E8" i="6" s="1"/>
  <c r="F8" i="6" s="1"/>
  <c r="B9" i="6" s="1"/>
  <c r="D9" i="6" s="1"/>
  <c r="C9" i="6" s="1"/>
  <c r="E9" i="6" s="1"/>
  <c r="F9" i="6" s="1"/>
  <c r="B10" i="6" s="1"/>
  <c r="D10" i="6" l="1"/>
  <c r="C10" i="6" s="1"/>
  <c r="E10" i="6" s="1"/>
  <c r="F10" i="6" s="1"/>
  <c r="B11" i="6" s="1"/>
  <c r="D11" i="6" l="1"/>
  <c r="C11" i="6" s="1"/>
  <c r="E11" i="6" s="1"/>
  <c r="F11" i="6" s="1"/>
  <c r="B12" i="6" s="1"/>
  <c r="D12" i="6" l="1"/>
  <c r="C12" i="6" s="1"/>
  <c r="E12" i="6" s="1"/>
  <c r="F12" i="6" s="1"/>
  <c r="B13" i="6" s="1"/>
  <c r="D13" i="6" l="1"/>
  <c r="C13" i="6" s="1"/>
  <c r="E13" i="6" s="1"/>
  <c r="F13" i="6" s="1"/>
  <c r="B14" i="6" s="1"/>
  <c r="D14" i="6" l="1"/>
  <c r="C14" i="6" s="1"/>
  <c r="E14" i="6" s="1"/>
  <c r="F14" i="6" s="1"/>
  <c r="B15" i="6" s="1"/>
  <c r="D15" i="6" l="1"/>
  <c r="C15" i="6" s="1"/>
  <c r="E15" i="6" s="1"/>
  <c r="F15" i="6" s="1"/>
  <c r="B16" i="6" s="1"/>
  <c r="D16" i="6" l="1"/>
  <c r="C16" i="6" s="1"/>
  <c r="E16" i="6" s="1"/>
  <c r="F16" i="6" s="1"/>
  <c r="B17" i="6" s="1"/>
  <c r="D17" i="6" l="1"/>
  <c r="C17" i="6" s="1"/>
  <c r="E17" i="6" s="1"/>
  <c r="F17" i="6" s="1"/>
  <c r="B18" i="6" s="1"/>
  <c r="D18" i="6" l="1"/>
  <c r="C18" i="6" s="1"/>
  <c r="E18" i="6" s="1"/>
  <c r="F18" i="6" s="1"/>
  <c r="B19" i="6" s="1"/>
  <c r="D19" i="6" l="1"/>
  <c r="C19" i="6" s="1"/>
  <c r="E19" i="6" s="1"/>
  <c r="F19" i="6" s="1"/>
  <c r="B20" i="6" s="1"/>
  <c r="D20" i="6" l="1"/>
  <c r="C20" i="6" s="1"/>
  <c r="E20" i="6" s="1"/>
  <c r="F20" i="6" s="1"/>
  <c r="B21" i="6" s="1"/>
  <c r="D21" i="6" l="1"/>
  <c r="C21" i="6" s="1"/>
  <c r="E21" i="6" s="1"/>
  <c r="F21" i="6" s="1"/>
  <c r="B22" i="6" s="1"/>
  <c r="D22" i="6" l="1"/>
  <c r="C22" i="6" s="1"/>
  <c r="E22" i="6" s="1"/>
  <c r="F22" i="6" s="1"/>
  <c r="B23" i="6" s="1"/>
  <c r="D23" i="6" l="1"/>
  <c r="C23" i="6" s="1"/>
  <c r="E23" i="6" s="1"/>
  <c r="F23" i="6" s="1"/>
  <c r="B24" i="6" s="1"/>
  <c r="D24" i="6" l="1"/>
  <c r="C24" i="6" s="1"/>
  <c r="E24" i="6" s="1"/>
  <c r="F24" i="6" s="1"/>
  <c r="B25" i="6" s="1"/>
  <c r="D25" i="6" l="1"/>
  <c r="C25" i="6" s="1"/>
  <c r="E25" i="6" s="1"/>
  <c r="F25" i="6" s="1"/>
  <c r="B26" i="6" s="1"/>
  <c r="D26" i="6" l="1"/>
  <c r="C26" i="6" s="1"/>
  <c r="E26" i="6" s="1"/>
  <c r="F26" i="6" s="1"/>
  <c r="B27" i="6" s="1"/>
  <c r="D27" i="6" l="1"/>
  <c r="C27" i="6" s="1"/>
  <c r="E27" i="6" s="1"/>
  <c r="F27" i="6" s="1"/>
  <c r="B28" i="6" s="1"/>
  <c r="D28" i="6" l="1"/>
  <c r="C28" i="6" s="1"/>
  <c r="E28" i="6" s="1"/>
  <c r="F28" i="6" s="1"/>
  <c r="B29" i="6" s="1"/>
  <c r="D29" i="6" l="1"/>
  <c r="C29" i="6" s="1"/>
  <c r="E29" i="6" s="1"/>
  <c r="F29" i="6" s="1"/>
  <c r="B30" i="6" s="1"/>
  <c r="D30" i="6" l="1"/>
  <c r="C30" i="6" s="1"/>
  <c r="E30" i="6" s="1"/>
  <c r="F30" i="6" s="1"/>
  <c r="B31" i="6" s="1"/>
  <c r="D31" i="6" l="1"/>
  <c r="C31" i="6" s="1"/>
  <c r="E31" i="6" s="1"/>
  <c r="F31" i="6" s="1"/>
  <c r="B32" i="6" s="1"/>
  <c r="D32" i="6" l="1"/>
  <c r="C32" i="6" s="1"/>
  <c r="E32" i="6" s="1"/>
  <c r="F32" i="6" s="1"/>
  <c r="B33" i="6" s="1"/>
  <c r="D33" i="6" l="1"/>
  <c r="C33" i="6" s="1"/>
  <c r="E33" i="6" s="1"/>
  <c r="F33" i="6" s="1"/>
  <c r="B34" i="6" s="1"/>
  <c r="D34" i="6" l="1"/>
  <c r="C34" i="6" s="1"/>
  <c r="E34" i="6" s="1"/>
  <c r="F34" i="6" s="1"/>
  <c r="B35" i="6" s="1"/>
  <c r="D35" i="6" l="1"/>
  <c r="C35" i="6" s="1"/>
  <c r="E35" i="6" s="1"/>
  <c r="F35" i="6" s="1"/>
  <c r="B36" i="6" s="1"/>
  <c r="D36" i="6" l="1"/>
  <c r="C36" i="6" s="1"/>
  <c r="E36" i="6" s="1"/>
  <c r="F36" i="6" s="1"/>
  <c r="B37" i="6" s="1"/>
  <c r="D37" i="6" l="1"/>
  <c r="C37" i="6" s="1"/>
  <c r="E37" i="6" s="1"/>
  <c r="F37" i="6" s="1"/>
  <c r="B38" i="6" s="1"/>
  <c r="D38" i="6" l="1"/>
  <c r="C38" i="6" s="1"/>
  <c r="E38" i="6" s="1"/>
  <c r="F38" i="6" s="1"/>
  <c r="B39" i="6" s="1"/>
  <c r="D39" i="6" l="1"/>
  <c r="C39" i="6" s="1"/>
  <c r="E39" i="6" s="1"/>
  <c r="F39" i="6" s="1"/>
  <c r="B40" i="6" s="1"/>
  <c r="D40" i="6" l="1"/>
  <c r="C40" i="6" s="1"/>
  <c r="E40" i="6" s="1"/>
  <c r="F40" i="6" s="1"/>
  <c r="B41" i="6" s="1"/>
  <c r="D41" i="6" l="1"/>
  <c r="C41" i="6" s="1"/>
  <c r="E41" i="6" s="1"/>
  <c r="F41" i="6" s="1"/>
  <c r="B42" i="6" s="1"/>
  <c r="D42" i="6" l="1"/>
  <c r="C42" i="6" s="1"/>
  <c r="E42" i="6" s="1"/>
  <c r="F42" i="6" s="1"/>
  <c r="B43" i="6" s="1"/>
  <c r="D43" i="6" l="1"/>
  <c r="C43" i="6" s="1"/>
  <c r="E43" i="6" s="1"/>
  <c r="F43" i="6" s="1"/>
  <c r="B44" i="6" s="1"/>
  <c r="D44" i="6" l="1"/>
  <c r="C44" i="6" s="1"/>
  <c r="E44" i="6" s="1"/>
  <c r="F44" i="6" s="1"/>
  <c r="B45" i="6" s="1"/>
  <c r="D45" i="6" l="1"/>
  <c r="C45" i="6" s="1"/>
  <c r="E45" i="6" s="1"/>
  <c r="F45" i="6" s="1"/>
  <c r="B46" i="6" s="1"/>
  <c r="D46" i="6" l="1"/>
  <c r="C46" i="6" s="1"/>
  <c r="E46" i="6" s="1"/>
  <c r="F46" i="6" s="1"/>
  <c r="B47" i="6" s="1"/>
  <c r="D47" i="6" l="1"/>
  <c r="C47" i="6" s="1"/>
  <c r="E47" i="6" s="1"/>
  <c r="F47" i="6" s="1"/>
  <c r="B48" i="6" s="1"/>
  <c r="D48" i="6" l="1"/>
  <c r="C48" i="6" s="1"/>
  <c r="E48" i="6" s="1"/>
  <c r="F48" i="6" s="1"/>
  <c r="B49" i="6" s="1"/>
  <c r="D49" i="6" l="1"/>
  <c r="C49" i="6" s="1"/>
  <c r="E49" i="6" s="1"/>
  <c r="F49" i="6" s="1"/>
  <c r="B50" i="6" l="1"/>
  <c r="D50" i="6" s="1"/>
  <c r="C50" i="6" s="1"/>
  <c r="E50" i="6" s="1"/>
  <c r="F50" i="6" s="1"/>
  <c r="B51" i="6" s="1"/>
  <c r="D51" i="6" l="1"/>
  <c r="C51" i="6" s="1"/>
  <c r="E51" i="6" s="1"/>
  <c r="F51" i="6" s="1"/>
  <c r="B52" i="6" s="1"/>
  <c r="D52" i="6" l="1"/>
  <c r="C52" i="6" s="1"/>
  <c r="E52" i="6" s="1"/>
  <c r="F52" i="6" s="1"/>
  <c r="B53" i="6" s="1"/>
  <c r="D53" i="6" l="1"/>
  <c r="C53" i="6" s="1"/>
  <c r="E53" i="6" s="1"/>
  <c r="F53" i="6" s="1"/>
  <c r="B54" i="6" s="1"/>
  <c r="D54" i="6" l="1"/>
  <c r="C54" i="6" s="1"/>
  <c r="E54" i="6" s="1"/>
  <c r="F54" i="6" s="1"/>
  <c r="B55" i="6" s="1"/>
  <c r="D55" i="6" l="1"/>
  <c r="C55" i="6" s="1"/>
  <c r="E55" i="6" s="1"/>
  <c r="F55" i="6" s="1"/>
  <c r="B56" i="6" l="1"/>
  <c r="D56" i="6" l="1"/>
  <c r="C56" i="6" s="1"/>
  <c r="E56" i="6" s="1"/>
  <c r="F56" i="6" s="1"/>
  <c r="B57" i="6" s="1"/>
  <c r="D57" i="6" l="1"/>
  <c r="C57" i="6" s="1"/>
  <c r="E57" i="6" s="1"/>
  <c r="F57" i="6" s="1"/>
  <c r="B58" i="6" s="1"/>
  <c r="D58" i="6" l="1"/>
  <c r="C58" i="6" s="1"/>
  <c r="E58" i="6" s="1"/>
  <c r="F58" i="6" s="1"/>
  <c r="B59" i="6" s="1"/>
  <c r="D59" i="6" l="1"/>
  <c r="C59" i="6" s="1"/>
  <c r="E59" i="6" s="1"/>
  <c r="F59" i="6" s="1"/>
  <c r="B60" i="6" s="1"/>
  <c r="D60" i="6" l="1"/>
  <c r="C60" i="6" s="1"/>
  <c r="E60" i="6" s="1"/>
  <c r="F60" i="6" s="1"/>
  <c r="B61" i="6" s="1"/>
  <c r="D61" i="6" l="1"/>
  <c r="C61" i="6" s="1"/>
  <c r="E61" i="6" s="1"/>
  <c r="F61" i="6" s="1"/>
  <c r="B62" i="6" s="1"/>
  <c r="D62" i="6" l="1"/>
  <c r="C62" i="6" s="1"/>
  <c r="E62" i="6" s="1"/>
  <c r="F62" i="6" s="1"/>
  <c r="B63" i="6" s="1"/>
  <c r="D63" i="6" l="1"/>
  <c r="C63" i="6" s="1"/>
  <c r="E63" i="6" s="1"/>
  <c r="F63" i="6" s="1"/>
  <c r="B64" i="6" s="1"/>
  <c r="D64" i="6" l="1"/>
  <c r="C64" i="6" s="1"/>
  <c r="E64" i="6" s="1"/>
  <c r="F64" i="6" s="1"/>
  <c r="B65" i="6" s="1"/>
  <c r="D65" i="6" l="1"/>
  <c r="C65" i="6" s="1"/>
  <c r="E65" i="6" s="1"/>
  <c r="F65" i="6" s="1"/>
  <c r="B66" i="6" s="1"/>
  <c r="D66" i="6" l="1"/>
  <c r="C66" i="6" s="1"/>
  <c r="E66" i="6" s="1"/>
  <c r="F66" i="6" s="1"/>
  <c r="B67" i="6" s="1"/>
  <c r="D67" i="6" l="1"/>
  <c r="C67" i="6" s="1"/>
  <c r="E67" i="6" s="1"/>
  <c r="F67" i="6" s="1"/>
  <c r="B68" i="6" s="1"/>
  <c r="D68" i="6" l="1"/>
  <c r="C68" i="6" s="1"/>
  <c r="E68" i="6" s="1"/>
  <c r="F68" i="6" s="1"/>
  <c r="B69" i="6" s="1"/>
  <c r="D69" i="6" l="1"/>
  <c r="C69" i="6" s="1"/>
  <c r="E69" i="6" s="1"/>
  <c r="F69" i="6" s="1"/>
  <c r="B70" i="6" s="1"/>
  <c r="D70" i="6" l="1"/>
  <c r="C70" i="6" s="1"/>
  <c r="E70" i="6" s="1"/>
  <c r="F70" i="6" s="1"/>
  <c r="B71" i="6" s="1"/>
  <c r="D71" i="6" l="1"/>
  <c r="C71" i="6" s="1"/>
  <c r="E71" i="6" s="1"/>
  <c r="F71" i="6" s="1"/>
  <c r="B72" i="6" l="1"/>
  <c r="D72" i="6" s="1"/>
  <c r="C72" i="6" s="1"/>
  <c r="E72" i="6" s="1"/>
  <c r="F72" i="6" s="1"/>
  <c r="B73" i="6" s="1"/>
  <c r="B1" i="6"/>
  <c r="D73" i="6" l="1"/>
  <c r="C73" i="6" s="1"/>
  <c r="E73" i="6" s="1"/>
  <c r="F73" i="6" s="1"/>
  <c r="B74" i="6" s="1"/>
  <c r="D74" i="6" l="1"/>
  <c r="C74" i="6" s="1"/>
  <c r="E74" i="6" s="1"/>
  <c r="F74" i="6" s="1"/>
  <c r="B75" i="6" s="1"/>
  <c r="D75" i="6" l="1"/>
  <c r="C75" i="6" s="1"/>
  <c r="E75" i="6" s="1"/>
  <c r="F75" i="6" s="1"/>
  <c r="B76" i="6" s="1"/>
  <c r="D76" i="6" l="1"/>
  <c r="C76" i="6" s="1"/>
  <c r="E76" i="6" s="1"/>
  <c r="F76" i="6" s="1"/>
  <c r="B77" i="6" s="1"/>
  <c r="D77" i="6" l="1"/>
  <c r="C77" i="6" s="1"/>
  <c r="E77" i="6" s="1"/>
  <c r="F77" i="6" s="1"/>
  <c r="B78" i="6" s="1"/>
  <c r="D78" i="6" l="1"/>
  <c r="C78" i="6" s="1"/>
  <c r="E78" i="6" s="1"/>
  <c r="F78" i="6" s="1"/>
  <c r="B79" i="6" s="1"/>
  <c r="D79" i="6" l="1"/>
  <c r="C79" i="6" s="1"/>
  <c r="E79" i="6" s="1"/>
  <c r="F79" i="6" s="1"/>
</calcChain>
</file>

<file path=xl/sharedStrings.xml><?xml version="1.0" encoding="utf-8"?>
<sst xmlns="http://schemas.openxmlformats.org/spreadsheetml/2006/main" count="103" uniqueCount="86">
  <si>
    <t>INFLOWS</t>
  </si>
  <si>
    <t>Gross Salary</t>
  </si>
  <si>
    <t>Gifts</t>
  </si>
  <si>
    <t>Total Inflows</t>
  </si>
  <si>
    <t>OUTFLOWS</t>
  </si>
  <si>
    <t>Savings</t>
  </si>
  <si>
    <t>Rent</t>
  </si>
  <si>
    <t>Utilities</t>
  </si>
  <si>
    <t>Taxes</t>
  </si>
  <si>
    <t>Renters Insurance</t>
  </si>
  <si>
    <t>Federal</t>
  </si>
  <si>
    <t>State</t>
  </si>
  <si>
    <t>FICA (SS &amp; Med)</t>
  </si>
  <si>
    <t>Total Tax</t>
  </si>
  <si>
    <t>Groceries</t>
  </si>
  <si>
    <t>Total Outflows</t>
  </si>
  <si>
    <t>Discretionary CF</t>
  </si>
  <si>
    <t>Total Savings</t>
  </si>
  <si>
    <t>Cash/Cash Equivalents</t>
  </si>
  <si>
    <t>Joint</t>
  </si>
  <si>
    <t>Total</t>
  </si>
  <si>
    <t>Investment Accounts - Taxable</t>
  </si>
  <si>
    <t>Retirement Accounts</t>
  </si>
  <si>
    <t>Personal Use</t>
  </si>
  <si>
    <t>Total Assets</t>
  </si>
  <si>
    <t>Other Withholdings</t>
  </si>
  <si>
    <t>Auto Insurance</t>
  </si>
  <si>
    <t>Auto maintenance and gas</t>
  </si>
  <si>
    <t>Fixed Expenses</t>
  </si>
  <si>
    <t>Total Withholdings</t>
  </si>
  <si>
    <t>Contractual Expenses</t>
  </si>
  <si>
    <t>Credit Card</t>
  </si>
  <si>
    <t>Variable Expenses</t>
  </si>
  <si>
    <t>Total Contractual Exp</t>
  </si>
  <si>
    <t>Total Fixed Expenses</t>
  </si>
  <si>
    <t>Total Variable Expenses</t>
  </si>
  <si>
    <t>Long-term Liabilities</t>
  </si>
  <si>
    <t>Total Liabilities</t>
  </si>
  <si>
    <t>Net Worth</t>
  </si>
  <si>
    <t>Entertainment (Dining, movies, etc.)</t>
  </si>
  <si>
    <t>Travel Expenses (Vacations)</t>
  </si>
  <si>
    <t>Clothing</t>
  </si>
  <si>
    <t>Subscriptions (online and print)</t>
  </si>
  <si>
    <t>Vehicle Loan</t>
  </si>
  <si>
    <t>Current-term Liabilities</t>
  </si>
  <si>
    <t>Personal Hygiene</t>
  </si>
  <si>
    <t>Child care</t>
  </si>
  <si>
    <t>Saving for home down payment</t>
  </si>
  <si>
    <t>Roth IRA</t>
  </si>
  <si>
    <t>Visa Credit Card</t>
  </si>
  <si>
    <t>Checking</t>
  </si>
  <si>
    <t>Brokerage</t>
  </si>
  <si>
    <t>Term</t>
  </si>
  <si>
    <t>Months</t>
  </si>
  <si>
    <t>I/Y</t>
  </si>
  <si>
    <t>EPR</t>
  </si>
  <si>
    <t>PMT</t>
  </si>
  <si>
    <t>INT</t>
  </si>
  <si>
    <t>PRIN</t>
  </si>
  <si>
    <t>Original Loan</t>
  </si>
  <si>
    <t xml:space="preserve">Current Balance </t>
  </si>
  <si>
    <t>Beg Balance</t>
  </si>
  <si>
    <t>End Balance</t>
  </si>
  <si>
    <t>Monica &amp; Chandler Putnam 2018 Income and Expense Statement (Student Version)</t>
  </si>
  <si>
    <t>Chandler's Eating Out</t>
  </si>
  <si>
    <t>401(k) Contribution (Chandler)</t>
  </si>
  <si>
    <t>Health Insurance</t>
  </si>
  <si>
    <t>Monica's Roth IRA Contribution</t>
  </si>
  <si>
    <t>Untracked cash expenses</t>
  </si>
  <si>
    <t>SIMPLE IRA Contribution (Monica)</t>
  </si>
  <si>
    <t>529 Plan Contribution for Sierra</t>
  </si>
  <si>
    <t>Chandler</t>
  </si>
  <si>
    <t>Rollover IRA</t>
  </si>
  <si>
    <t>401 (k)</t>
  </si>
  <si>
    <t>Monica</t>
  </si>
  <si>
    <t>SIMPLE IRA</t>
  </si>
  <si>
    <t>2009 Chevrolet Malibu LT V-6 4dr</t>
  </si>
  <si>
    <t>2011 Triumph Motorcycle</t>
  </si>
  <si>
    <t>2014 Jeep Gr Cherokee Limited</t>
  </si>
  <si>
    <t>Jeep Loan</t>
  </si>
  <si>
    <t>Answer Rounded for Balance Sheet</t>
  </si>
  <si>
    <t>Honda Loan (Projected)</t>
  </si>
  <si>
    <t>Taxable distributions</t>
  </si>
  <si>
    <t>Workshop tools</t>
  </si>
  <si>
    <t>Monica &amp; Chandler Putman 2018 Balance Sheet                  (Student Version)</t>
  </si>
  <si>
    <t>Mortgage (Projected)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</si>
</sst>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44" fontId="0" fillId="0" borderId="0" xfId="1" applyFont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left"/>
    </xf>
    <xf numFmtId="0" fontId="7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0" fillId="0" borderId="0" xfId="0" applyFont="1" applyAlignment="1">
      <alignment horizontal="left"/>
    </xf>
    <xf numFmtId="44" fontId="0" fillId="3" borderId="2" xfId="1" applyFont="1" applyFill="1" applyBorder="1" applyAlignment="1">
      <alignment horizontal="center"/>
    </xf>
    <xf numFmtId="44" fontId="7" fillId="3" borderId="0" xfId="1" applyFont="1" applyFill="1" applyAlignment="1">
      <alignment horizontal="center"/>
    </xf>
    <xf numFmtId="44" fontId="0" fillId="3" borderId="2" xfId="0" applyNumberFormat="1" applyFill="1" applyBorder="1" applyAlignment="1">
      <alignment horizontal="center"/>
    </xf>
    <xf numFmtId="0" fontId="0" fillId="0" borderId="4" xfId="0" applyBorder="1"/>
    <xf numFmtId="44" fontId="0" fillId="3" borderId="4" xfId="1" applyFont="1" applyFill="1" applyBorder="1" applyAlignment="1">
      <alignment horizontal="center"/>
    </xf>
    <xf numFmtId="44" fontId="8" fillId="0" borderId="0" xfId="1" applyFont="1"/>
    <xf numFmtId="44" fontId="8" fillId="3" borderId="2" xfId="2" applyNumberFormat="1" applyFont="1" applyFill="1" applyBorder="1"/>
    <xf numFmtId="44" fontId="8" fillId="2" borderId="3" xfId="2" applyNumberFormat="1" applyFont="1" applyBorder="1"/>
    <xf numFmtId="44" fontId="8" fillId="2" borderId="2" xfId="2" applyNumberFormat="1" applyFont="1" applyBorder="1"/>
    <xf numFmtId="44" fontId="9" fillId="2" borderId="0" xfId="2" applyNumberFormat="1" applyFont="1"/>
    <xf numFmtId="44" fontId="8" fillId="0" borderId="0" xfId="1" applyNumberFormat="1" applyFont="1"/>
    <xf numFmtId="44" fontId="8" fillId="0" borderId="0" xfId="0" applyNumberFormat="1" applyFont="1"/>
    <xf numFmtId="44" fontId="8" fillId="3" borderId="4" xfId="1" applyNumberFormat="1" applyFont="1" applyFill="1" applyBorder="1"/>
    <xf numFmtId="44" fontId="9" fillId="0" borderId="0" xfId="1" applyNumberFormat="1" applyFont="1"/>
    <xf numFmtId="44" fontId="9" fillId="3" borderId="0" xfId="1" applyNumberFormat="1" applyFont="1" applyFill="1"/>
    <xf numFmtId="44" fontId="8" fillId="4" borderId="5" xfId="1" applyNumberFormat="1" applyFont="1" applyFill="1" applyBorder="1"/>
    <xf numFmtId="44" fontId="0" fillId="4" borderId="5" xfId="1" applyNumberFormat="1" applyFont="1" applyFill="1" applyBorder="1" applyAlignment="1">
      <alignment horizontal="center"/>
    </xf>
    <xf numFmtId="44" fontId="0" fillId="4" borderId="5" xfId="0" applyNumberFormat="1" applyFill="1" applyBorder="1" applyAlignment="1">
      <alignment horizontal="center"/>
    </xf>
    <xf numFmtId="44" fontId="0" fillId="4" borderId="5" xfId="1" applyFont="1" applyFill="1" applyBorder="1" applyAlignment="1">
      <alignment horizontal="center"/>
    </xf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164" fontId="0" fillId="0" borderId="0" xfId="0" applyNumberFormat="1"/>
    <xf numFmtId="0" fontId="0" fillId="0" borderId="0" xfId="0" applyFill="1" applyBorder="1"/>
    <xf numFmtId="10" fontId="0" fillId="0" borderId="0" xfId="0" applyNumberFormat="1"/>
    <xf numFmtId="165" fontId="0" fillId="0" borderId="0" xfId="3" applyNumberFormat="1" applyFont="1"/>
    <xf numFmtId="8" fontId="0" fillId="0" borderId="0" xfId="0" applyNumberFormat="1"/>
    <xf numFmtId="44" fontId="0" fillId="0" borderId="0" xfId="0" applyNumberFormat="1"/>
    <xf numFmtId="0" fontId="8" fillId="0" borderId="0" xfId="0" applyFont="1"/>
    <xf numFmtId="8" fontId="8" fillId="0" borderId="0" xfId="0" applyNumberFormat="1" applyFont="1"/>
    <xf numFmtId="8" fontId="0" fillId="0" borderId="0" xfId="1" applyNumberFormat="1" applyFont="1"/>
    <xf numFmtId="0" fontId="0" fillId="0" borderId="0" xfId="0" applyAlignment="1">
      <alignment wrapText="1"/>
    </xf>
    <xf numFmtId="14" fontId="0" fillId="0" borderId="0" xfId="0" applyNumberFormat="1"/>
    <xf numFmtId="44" fontId="8" fillId="4" borderId="7" xfId="1" applyNumberFormat="1" applyFont="1" applyFill="1" applyBorder="1"/>
    <xf numFmtId="8" fontId="0" fillId="0" borderId="0" xfId="0" applyNumberFormat="1" applyFill="1"/>
    <xf numFmtId="0" fontId="4" fillId="0" borderId="0" xfId="0" applyFont="1" applyAlignment="1">
      <alignment horizontal="center" wrapText="1"/>
    </xf>
  </cellXfs>
  <cellStyles count="4">
    <cellStyle name="Currency" xfId="1" builtinId="4"/>
    <cellStyle name="Good" xfId="2" builtinId="26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Normal="100" workbookViewId="0">
      <selection activeCell="D23" sqref="D23"/>
    </sheetView>
  </sheetViews>
  <sheetFormatPr defaultColWidth="8.85546875" defaultRowHeight="15" x14ac:dyDescent="0.25"/>
  <cols>
    <col min="1" max="1" width="10.7109375" customWidth="1"/>
    <col min="2" max="2" width="43" style="5" bestFit="1" customWidth="1"/>
    <col min="3" max="3" width="20.7109375" style="6" customWidth="1"/>
    <col min="4" max="4" width="10.7109375" customWidth="1"/>
  </cols>
  <sheetData>
    <row r="1" spans="2:3" ht="39.950000000000003" customHeight="1" x14ac:dyDescent="0.3">
      <c r="B1" s="51" t="s">
        <v>63</v>
      </c>
      <c r="C1" s="51"/>
    </row>
    <row r="2" spans="2:3" x14ac:dyDescent="0.25">
      <c r="B2" s="14" t="s">
        <v>0</v>
      </c>
    </row>
    <row r="3" spans="2:3" x14ac:dyDescent="0.25">
      <c r="B3" s="5" t="s">
        <v>1</v>
      </c>
      <c r="C3" s="32"/>
    </row>
    <row r="4" spans="2:3" s="5" customFormat="1" x14ac:dyDescent="0.25">
      <c r="B4" s="5" t="s">
        <v>82</v>
      </c>
      <c r="C4" s="32">
        <v>1445</v>
      </c>
    </row>
    <row r="5" spans="2:3" ht="15.75" thickBot="1" x14ac:dyDescent="0.3">
      <c r="B5" s="11" t="s">
        <v>3</v>
      </c>
      <c r="C5" s="16">
        <f>SUM(C3:C4)</f>
        <v>1445</v>
      </c>
    </row>
    <row r="6" spans="2:3" ht="15.75" thickTop="1" x14ac:dyDescent="0.25">
      <c r="C6" s="9"/>
    </row>
    <row r="7" spans="2:3" x14ac:dyDescent="0.25">
      <c r="B7" s="14" t="s">
        <v>4</v>
      </c>
      <c r="C7" s="9"/>
    </row>
    <row r="8" spans="2:3" x14ac:dyDescent="0.25">
      <c r="B8" s="8" t="s">
        <v>8</v>
      </c>
      <c r="C8" s="9"/>
    </row>
    <row r="9" spans="2:3" x14ac:dyDescent="0.25">
      <c r="B9" s="5" t="s">
        <v>10</v>
      </c>
      <c r="C9" s="32">
        <v>16680</v>
      </c>
    </row>
    <row r="10" spans="2:3" x14ac:dyDescent="0.25">
      <c r="B10" s="5" t="s">
        <v>11</v>
      </c>
      <c r="C10" s="32">
        <v>5980</v>
      </c>
    </row>
    <row r="11" spans="2:3" x14ac:dyDescent="0.25">
      <c r="B11" s="10" t="s">
        <v>12</v>
      </c>
      <c r="C11" s="32">
        <v>10635</v>
      </c>
    </row>
    <row r="12" spans="2:3" ht="15.75" thickBot="1" x14ac:dyDescent="0.3">
      <c r="B12" s="11" t="s">
        <v>13</v>
      </c>
      <c r="C12" s="16">
        <f>SUM(C9:C11)</f>
        <v>33295</v>
      </c>
    </row>
    <row r="13" spans="2:3" ht="15.75" thickTop="1" x14ac:dyDescent="0.25">
      <c r="B13" s="14"/>
      <c r="C13" s="9"/>
    </row>
    <row r="14" spans="2:3" x14ac:dyDescent="0.25">
      <c r="B14" s="8" t="s">
        <v>25</v>
      </c>
      <c r="C14" s="9"/>
    </row>
    <row r="15" spans="2:3" x14ac:dyDescent="0.25">
      <c r="B15" s="5" t="s">
        <v>65</v>
      </c>
      <c r="C15" s="32"/>
    </row>
    <row r="16" spans="2:3" s="5" customFormat="1" x14ac:dyDescent="0.25">
      <c r="B16" s="39" t="s">
        <v>69</v>
      </c>
      <c r="C16" s="32"/>
    </row>
    <row r="17" spans="1:3" s="5" customFormat="1" x14ac:dyDescent="0.25">
      <c r="B17" s="10" t="s">
        <v>66</v>
      </c>
      <c r="C17" s="32"/>
    </row>
    <row r="18" spans="1:3" ht="15.75" thickBot="1" x14ac:dyDescent="0.3">
      <c r="B18" s="11" t="s">
        <v>29</v>
      </c>
      <c r="C18" s="18">
        <f>SUM(C15:C17)</f>
        <v>0</v>
      </c>
    </row>
    <row r="19" spans="1:3" ht="15.75" thickTop="1" x14ac:dyDescent="0.25">
      <c r="C19" s="2"/>
    </row>
    <row r="20" spans="1:3" x14ac:dyDescent="0.25">
      <c r="B20" s="8" t="s">
        <v>30</v>
      </c>
      <c r="C20" s="2"/>
    </row>
    <row r="21" spans="1:3" x14ac:dyDescent="0.25">
      <c r="B21" s="36" t="s">
        <v>81</v>
      </c>
      <c r="C21" s="32"/>
    </row>
    <row r="22" spans="1:3" s="5" customFormat="1" x14ac:dyDescent="0.25">
      <c r="B22" s="39" t="s">
        <v>85</v>
      </c>
      <c r="C22" s="32"/>
    </row>
    <row r="23" spans="1:3" s="5" customFormat="1" x14ac:dyDescent="0.25">
      <c r="B23" s="39" t="s">
        <v>79</v>
      </c>
      <c r="C23" s="32"/>
    </row>
    <row r="24" spans="1:3" x14ac:dyDescent="0.25">
      <c r="A24" s="38"/>
      <c r="B24" s="5" t="s">
        <v>6</v>
      </c>
      <c r="C24" s="32"/>
    </row>
    <row r="25" spans="1:3" x14ac:dyDescent="0.25">
      <c r="B25" s="37" t="s">
        <v>31</v>
      </c>
      <c r="C25" s="33"/>
    </row>
    <row r="26" spans="1:3" ht="15.75" thickBot="1" x14ac:dyDescent="0.3">
      <c r="B26" s="11" t="s">
        <v>33</v>
      </c>
      <c r="C26" s="18">
        <f>SUM(C21:C25)</f>
        <v>0</v>
      </c>
    </row>
    <row r="27" spans="1:3" ht="15.75" thickTop="1" x14ac:dyDescent="0.25">
      <c r="C27" s="2"/>
    </row>
    <row r="28" spans="1:3" x14ac:dyDescent="0.25">
      <c r="B28" s="8" t="s">
        <v>5</v>
      </c>
      <c r="C28" s="9"/>
    </row>
    <row r="29" spans="1:3" x14ac:dyDescent="0.25">
      <c r="B29" s="15" t="s">
        <v>47</v>
      </c>
      <c r="C29" s="32"/>
    </row>
    <row r="30" spans="1:3" s="5" customFormat="1" x14ac:dyDescent="0.25">
      <c r="B30" s="15" t="s">
        <v>70</v>
      </c>
      <c r="C30" s="32"/>
    </row>
    <row r="31" spans="1:3" x14ac:dyDescent="0.25">
      <c r="B31" s="3" t="s">
        <v>67</v>
      </c>
      <c r="C31" s="32"/>
    </row>
    <row r="32" spans="1:3" ht="15.75" thickBot="1" x14ac:dyDescent="0.3">
      <c r="B32" s="11" t="s">
        <v>17</v>
      </c>
      <c r="C32" s="16">
        <f>SUM(C29:C31)</f>
        <v>0</v>
      </c>
    </row>
    <row r="33" spans="2:7" ht="15.75" thickTop="1" x14ac:dyDescent="0.25">
      <c r="B33" s="12"/>
      <c r="C33" s="1"/>
    </row>
    <row r="34" spans="2:7" x14ac:dyDescent="0.25">
      <c r="B34" s="8" t="s">
        <v>28</v>
      </c>
      <c r="C34" s="2"/>
    </row>
    <row r="35" spans="2:7" x14ac:dyDescent="0.25">
      <c r="B35" s="5" t="s">
        <v>9</v>
      </c>
      <c r="C35" s="32"/>
    </row>
    <row r="36" spans="2:7" x14ac:dyDescent="0.25">
      <c r="B36" s="15" t="s">
        <v>26</v>
      </c>
      <c r="C36" s="34"/>
      <c r="G36" s="5"/>
    </row>
    <row r="37" spans="2:7" x14ac:dyDescent="0.25">
      <c r="B37" s="10" t="s">
        <v>7</v>
      </c>
      <c r="C37" s="34"/>
      <c r="G37" s="5"/>
    </row>
    <row r="38" spans="2:7" ht="15.75" thickBot="1" x14ac:dyDescent="0.3">
      <c r="B38" s="11" t="s">
        <v>34</v>
      </c>
      <c r="C38" s="18">
        <f>SUM(C35:C37)</f>
        <v>0</v>
      </c>
    </row>
    <row r="39" spans="2:7" ht="15.75" thickTop="1" x14ac:dyDescent="0.25">
      <c r="C39" s="2"/>
    </row>
    <row r="40" spans="2:7" x14ac:dyDescent="0.25">
      <c r="B40" s="8" t="s">
        <v>32</v>
      </c>
      <c r="C40" s="2"/>
    </row>
    <row r="41" spans="2:7" x14ac:dyDescent="0.25">
      <c r="B41" s="15"/>
      <c r="C41" s="9"/>
    </row>
    <row r="42" spans="2:7" x14ac:dyDescent="0.25">
      <c r="B42" s="5" t="s">
        <v>14</v>
      </c>
      <c r="C42" s="32">
        <f>900*12</f>
        <v>10800</v>
      </c>
    </row>
    <row r="43" spans="2:7" s="5" customFormat="1" x14ac:dyDescent="0.25">
      <c r="B43" s="39" t="s">
        <v>64</v>
      </c>
      <c r="C43" s="32">
        <f>400*12</f>
        <v>4800</v>
      </c>
    </row>
    <row r="44" spans="2:7" x14ac:dyDescent="0.25">
      <c r="B44" s="5" t="s">
        <v>39</v>
      </c>
      <c r="C44" s="32">
        <v>2200</v>
      </c>
    </row>
    <row r="45" spans="2:7" x14ac:dyDescent="0.25">
      <c r="B45" s="5" t="s">
        <v>27</v>
      </c>
      <c r="C45" s="32">
        <v>4650</v>
      </c>
    </row>
    <row r="46" spans="2:7" x14ac:dyDescent="0.25">
      <c r="B46" s="5" t="s">
        <v>45</v>
      </c>
      <c r="C46" s="32">
        <v>800</v>
      </c>
    </row>
    <row r="47" spans="2:7" s="5" customFormat="1" x14ac:dyDescent="0.25">
      <c r="B47" s="5" t="s">
        <v>41</v>
      </c>
      <c r="C47" s="32">
        <v>2500</v>
      </c>
    </row>
    <row r="48" spans="2:7" s="5" customFormat="1" x14ac:dyDescent="0.25">
      <c r="B48" s="5" t="s">
        <v>42</v>
      </c>
      <c r="C48" s="32">
        <v>350</v>
      </c>
    </row>
    <row r="49" spans="2:3" x14ac:dyDescent="0.25">
      <c r="B49" s="5" t="s">
        <v>40</v>
      </c>
      <c r="C49" s="32">
        <v>4580</v>
      </c>
    </row>
    <row r="50" spans="2:3" x14ac:dyDescent="0.25">
      <c r="B50" s="5" t="s">
        <v>2</v>
      </c>
      <c r="C50" s="32">
        <v>2000</v>
      </c>
    </row>
    <row r="51" spans="2:3" s="5" customFormat="1" x14ac:dyDescent="0.25">
      <c r="B51" s="5" t="s">
        <v>46</v>
      </c>
      <c r="C51" s="32">
        <v>9600</v>
      </c>
    </row>
    <row r="52" spans="2:3" x14ac:dyDescent="0.25">
      <c r="B52" s="10" t="s">
        <v>68</v>
      </c>
      <c r="C52" s="32">
        <v>3750</v>
      </c>
    </row>
    <row r="53" spans="2:3" ht="15.75" thickBot="1" x14ac:dyDescent="0.3">
      <c r="B53" s="11" t="s">
        <v>35</v>
      </c>
      <c r="C53" s="16">
        <f>SUM(C41:C52)</f>
        <v>46030</v>
      </c>
    </row>
    <row r="54" spans="2:3" ht="15.75" thickTop="1" x14ac:dyDescent="0.25"/>
    <row r="55" spans="2:3" ht="15.75" thickBot="1" x14ac:dyDescent="0.3">
      <c r="B55" s="19" t="s">
        <v>15</v>
      </c>
      <c r="C55" s="20">
        <f>C12+C18+C26+C32+C38+C53</f>
        <v>79325</v>
      </c>
    </row>
    <row r="56" spans="2:3" ht="15.75" thickTop="1" x14ac:dyDescent="0.25">
      <c r="C56" s="9"/>
    </row>
    <row r="57" spans="2:3" x14ac:dyDescent="0.25">
      <c r="B57" s="4" t="s">
        <v>16</v>
      </c>
      <c r="C57" s="17">
        <f>C5-C55</f>
        <v>-77880</v>
      </c>
    </row>
    <row r="58" spans="2:3" x14ac:dyDescent="0.25">
      <c r="C58" s="9"/>
    </row>
    <row r="59" spans="2:3" x14ac:dyDescent="0.25">
      <c r="C59" s="9"/>
    </row>
  </sheetData>
  <mergeCells count="1">
    <mergeCell ref="B1:C1"/>
  </mergeCells>
  <phoneticPr fontId="10" type="noConversion"/>
  <printOptions horizontalCentered="1"/>
  <pageMargins left="0.7" right="0.7" top="0.75" bottom="0.75" header="0.3" footer="0.3"/>
  <pageSetup orientation="portrait" horizontalDpi="4294967295" verticalDpi="4294967295" r:id="rId1"/>
  <headerFooter>
    <oddHeader>&amp;C12/1/2017_x000D_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3" zoomScaleNormal="100" workbookViewId="0">
      <selection activeCell="G51" sqref="G51"/>
    </sheetView>
  </sheetViews>
  <sheetFormatPr defaultColWidth="8.85546875" defaultRowHeight="15" x14ac:dyDescent="0.25"/>
  <cols>
    <col min="1" max="1" width="8.7109375" style="5" customWidth="1"/>
    <col min="2" max="2" width="10.7109375" style="5" customWidth="1"/>
    <col min="3" max="3" width="39" style="5" bestFit="1" customWidth="1"/>
    <col min="4" max="4" width="20.7109375" style="21" customWidth="1"/>
    <col min="5" max="5" width="8.7109375" customWidth="1"/>
  </cols>
  <sheetData>
    <row r="1" spans="2:4" s="47" customFormat="1" ht="39.950000000000003" customHeight="1" x14ac:dyDescent="0.3">
      <c r="B1" s="51" t="s">
        <v>84</v>
      </c>
      <c r="C1" s="51"/>
      <c r="D1" s="51"/>
    </row>
    <row r="2" spans="2:4" ht="15" customHeight="1" x14ac:dyDescent="0.25">
      <c r="B2" s="13" t="s">
        <v>18</v>
      </c>
      <c r="D2" s="26"/>
    </row>
    <row r="3" spans="2:4" x14ac:dyDescent="0.25">
      <c r="B3" s="5" t="s">
        <v>19</v>
      </c>
      <c r="C3" s="5" t="s">
        <v>50</v>
      </c>
      <c r="D3" s="31"/>
    </row>
    <row r="4" spans="2:4" x14ac:dyDescent="0.25">
      <c r="B4" s="10" t="s">
        <v>19</v>
      </c>
      <c r="C4" s="10" t="s">
        <v>5</v>
      </c>
      <c r="D4" s="31"/>
    </row>
    <row r="5" spans="2:4" ht="15.75" thickBot="1" x14ac:dyDescent="0.3">
      <c r="B5" s="11" t="s">
        <v>20</v>
      </c>
      <c r="C5" s="11"/>
      <c r="D5" s="22">
        <f>D3+D4</f>
        <v>0</v>
      </c>
    </row>
    <row r="6" spans="2:4" ht="15.75" thickTop="1" x14ac:dyDescent="0.25">
      <c r="D6" s="26"/>
    </row>
    <row r="7" spans="2:4" x14ac:dyDescent="0.25">
      <c r="B7" s="13" t="s">
        <v>21</v>
      </c>
      <c r="D7" s="26"/>
    </row>
    <row r="8" spans="2:4" x14ac:dyDescent="0.25">
      <c r="B8" s="10" t="s">
        <v>19</v>
      </c>
      <c r="C8" s="35" t="s">
        <v>51</v>
      </c>
      <c r="D8" s="31"/>
    </row>
    <row r="9" spans="2:4" ht="15.75" thickBot="1" x14ac:dyDescent="0.3">
      <c r="B9" s="11" t="s">
        <v>20</v>
      </c>
      <c r="C9" s="11"/>
      <c r="D9" s="23">
        <f>SUM(D8:D8)</f>
        <v>0</v>
      </c>
    </row>
    <row r="10" spans="2:4" ht="15.75" thickTop="1" x14ac:dyDescent="0.25">
      <c r="D10" s="26"/>
    </row>
    <row r="11" spans="2:4" x14ac:dyDescent="0.25">
      <c r="B11" s="13" t="s">
        <v>22</v>
      </c>
      <c r="D11" s="26"/>
    </row>
    <row r="12" spans="2:4" x14ac:dyDescent="0.25">
      <c r="B12" s="7" t="s">
        <v>71</v>
      </c>
      <c r="C12" s="5" t="s">
        <v>72</v>
      </c>
      <c r="D12" s="31"/>
    </row>
    <row r="13" spans="2:4" x14ac:dyDescent="0.25">
      <c r="B13" s="7" t="s">
        <v>71</v>
      </c>
      <c r="C13" s="5" t="s">
        <v>73</v>
      </c>
      <c r="D13" s="31"/>
    </row>
    <row r="14" spans="2:4" s="5" customFormat="1" x14ac:dyDescent="0.25">
      <c r="B14" s="5" t="s">
        <v>74</v>
      </c>
      <c r="C14" s="5" t="s">
        <v>48</v>
      </c>
      <c r="D14" s="31"/>
    </row>
    <row r="15" spans="2:4" s="5" customFormat="1" x14ac:dyDescent="0.25">
      <c r="B15" s="10" t="s">
        <v>74</v>
      </c>
      <c r="C15" s="5" t="s">
        <v>75</v>
      </c>
      <c r="D15" s="31"/>
    </row>
    <row r="16" spans="2:4" ht="15.75" thickBot="1" x14ac:dyDescent="0.3">
      <c r="B16" s="11" t="s">
        <v>20</v>
      </c>
      <c r="C16" s="19"/>
      <c r="D16" s="24">
        <f>SUM(D12:D15)</f>
        <v>0</v>
      </c>
    </row>
    <row r="17" spans="2:4" ht="15.75" thickTop="1" x14ac:dyDescent="0.25">
      <c r="D17" s="26"/>
    </row>
    <row r="18" spans="2:4" x14ac:dyDescent="0.25">
      <c r="B18" s="13" t="s">
        <v>23</v>
      </c>
      <c r="D18" s="26"/>
    </row>
    <row r="19" spans="2:4" x14ac:dyDescent="0.25">
      <c r="B19" s="5" t="s">
        <v>19</v>
      </c>
      <c r="C19" s="5" t="s">
        <v>76</v>
      </c>
      <c r="D19" s="31"/>
    </row>
    <row r="20" spans="2:4" s="5" customFormat="1" x14ac:dyDescent="0.25">
      <c r="B20" s="5" t="s">
        <v>19</v>
      </c>
      <c r="C20" s="5" t="s">
        <v>78</v>
      </c>
      <c r="D20" s="31"/>
    </row>
    <row r="21" spans="2:4" s="5" customFormat="1" x14ac:dyDescent="0.25">
      <c r="B21" s="12" t="s">
        <v>71</v>
      </c>
      <c r="C21" s="12" t="s">
        <v>77</v>
      </c>
      <c r="D21" s="49"/>
    </row>
    <row r="22" spans="2:4" s="5" customFormat="1" x14ac:dyDescent="0.25">
      <c r="B22" s="37" t="s">
        <v>71</v>
      </c>
      <c r="C22" s="37" t="s">
        <v>83</v>
      </c>
      <c r="D22" s="31"/>
    </row>
    <row r="23" spans="2:4" ht="15.75" thickBot="1" x14ac:dyDescent="0.3">
      <c r="B23" s="11" t="s">
        <v>20</v>
      </c>
      <c r="C23" s="11"/>
      <c r="D23" s="24">
        <f>SUM(D19:D22)</f>
        <v>0</v>
      </c>
    </row>
    <row r="24" spans="2:4" ht="15.75" thickTop="1" x14ac:dyDescent="0.25">
      <c r="D24" s="26"/>
    </row>
    <row r="25" spans="2:4" x14ac:dyDescent="0.25">
      <c r="B25" s="4" t="s">
        <v>24</v>
      </c>
      <c r="C25" s="4"/>
      <c r="D25" s="25">
        <f>D5+D9+D16+D23</f>
        <v>0</v>
      </c>
    </row>
    <row r="26" spans="2:4" x14ac:dyDescent="0.25">
      <c r="D26" s="26"/>
    </row>
    <row r="27" spans="2:4" x14ac:dyDescent="0.25">
      <c r="B27" s="13" t="s">
        <v>44</v>
      </c>
      <c r="D27" s="27"/>
    </row>
    <row r="28" spans="2:4" s="5" customFormat="1" x14ac:dyDescent="0.25">
      <c r="B28" s="5" t="s">
        <v>19</v>
      </c>
      <c r="C28" s="5" t="s">
        <v>49</v>
      </c>
      <c r="D28" s="31"/>
    </row>
    <row r="29" spans="2:4" ht="15.75" thickBot="1" x14ac:dyDescent="0.3">
      <c r="B29" s="19" t="s">
        <v>20</v>
      </c>
      <c r="C29" s="19"/>
      <c r="D29" s="28">
        <f>SUM(D28:D28)</f>
        <v>0</v>
      </c>
    </row>
    <row r="30" spans="2:4" ht="15.75" thickTop="1" x14ac:dyDescent="0.25">
      <c r="D30" s="26"/>
    </row>
    <row r="31" spans="2:4" x14ac:dyDescent="0.25">
      <c r="B31" s="13" t="s">
        <v>36</v>
      </c>
      <c r="D31" s="26"/>
    </row>
    <row r="32" spans="2:4" x14ac:dyDescent="0.25">
      <c r="B32" s="5" t="s">
        <v>19</v>
      </c>
      <c r="C32" s="5" t="s">
        <v>43</v>
      </c>
      <c r="D32" s="31"/>
    </row>
    <row r="33" spans="2:4" ht="15.75" thickBot="1" x14ac:dyDescent="0.3">
      <c r="B33" s="19" t="s">
        <v>20</v>
      </c>
      <c r="C33" s="19"/>
      <c r="D33" s="28">
        <f>SUM(D32:D32)</f>
        <v>0</v>
      </c>
    </row>
    <row r="34" spans="2:4" ht="15.75" thickTop="1" x14ac:dyDescent="0.25">
      <c r="D34" s="26"/>
    </row>
    <row r="35" spans="2:4" x14ac:dyDescent="0.25">
      <c r="B35" s="4" t="s">
        <v>37</v>
      </c>
      <c r="C35" s="4"/>
      <c r="D35" s="30">
        <f>D29+D33</f>
        <v>0</v>
      </c>
    </row>
    <row r="36" spans="2:4" x14ac:dyDescent="0.25">
      <c r="D36" s="26"/>
    </row>
    <row r="37" spans="2:4" x14ac:dyDescent="0.25">
      <c r="B37" s="4" t="s">
        <v>38</v>
      </c>
      <c r="C37" s="4"/>
      <c r="D37" s="29">
        <f>D25-D35</f>
        <v>0</v>
      </c>
    </row>
    <row r="38" spans="2:4" x14ac:dyDescent="0.25">
      <c r="D38" s="26"/>
    </row>
    <row r="39" spans="2:4" x14ac:dyDescent="0.25">
      <c r="D39" s="26"/>
    </row>
  </sheetData>
  <mergeCells count="1">
    <mergeCell ref="B1:D1"/>
  </mergeCells>
  <printOptions horizontalCentered="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topLeftCell="A16" workbookViewId="0">
      <selection activeCell="H85" sqref="H85"/>
    </sheetView>
  </sheetViews>
  <sheetFormatPr defaultRowHeight="15" x14ac:dyDescent="0.25"/>
  <cols>
    <col min="1" max="1" width="15.5703125" style="5" bestFit="1" customWidth="1"/>
    <col min="2" max="2" width="11.85546875" style="5" bestFit="1" customWidth="1"/>
    <col min="3" max="5" width="9.140625" style="5"/>
    <col min="6" max="6" width="11.85546875" style="5" bestFit="1" customWidth="1"/>
  </cols>
  <sheetData>
    <row r="1" spans="1:6" x14ac:dyDescent="0.25">
      <c r="A1" s="5" t="s">
        <v>60</v>
      </c>
      <c r="B1" s="46">
        <f>F71</f>
        <v>5347.8270505853488</v>
      </c>
      <c r="C1" s="5" t="s">
        <v>80</v>
      </c>
    </row>
    <row r="2" spans="1:6" x14ac:dyDescent="0.25">
      <c r="A2" s="5" t="s">
        <v>52</v>
      </c>
      <c r="B2" s="5">
        <v>6</v>
      </c>
      <c r="C2" s="5" t="s">
        <v>53</v>
      </c>
      <c r="D2" s="5">
        <f>IF(B2="","",B2*12)</f>
        <v>72</v>
      </c>
    </row>
    <row r="3" spans="1:6" x14ac:dyDescent="0.25">
      <c r="A3" s="5" t="s">
        <v>54</v>
      </c>
      <c r="B3" s="40">
        <v>2.9899999999999999E-2</v>
      </c>
      <c r="C3" s="5" t="s">
        <v>55</v>
      </c>
      <c r="D3" s="41">
        <f>IF(B3="","",B3/12)</f>
        <v>2.4916666666666668E-3</v>
      </c>
    </row>
    <row r="4" spans="1:6" x14ac:dyDescent="0.25">
      <c r="A4" s="5" t="s">
        <v>56</v>
      </c>
      <c r="B4" s="46">
        <f>-PMT(D3,D2,B5)</f>
        <v>675.99545638893164</v>
      </c>
    </row>
    <row r="5" spans="1:6" x14ac:dyDescent="0.25">
      <c r="A5" s="5" t="s">
        <v>59</v>
      </c>
      <c r="B5" s="42">
        <v>44505</v>
      </c>
    </row>
    <row r="7" spans="1:6" x14ac:dyDescent="0.25">
      <c r="B7" s="5" t="s">
        <v>61</v>
      </c>
      <c r="C7" s="5" t="s">
        <v>56</v>
      </c>
      <c r="D7" s="5" t="s">
        <v>57</v>
      </c>
      <c r="E7" s="5" t="s">
        <v>58</v>
      </c>
      <c r="F7" s="5" t="s">
        <v>62</v>
      </c>
    </row>
    <row r="8" spans="1:6" x14ac:dyDescent="0.25">
      <c r="A8" s="48">
        <v>41579</v>
      </c>
      <c r="B8" s="42">
        <f>B5</f>
        <v>44505</v>
      </c>
      <c r="C8" s="43">
        <f>MIN($B$4,B8+D8)</f>
        <v>675.99545638893164</v>
      </c>
      <c r="D8" s="42">
        <f t="shared" ref="D8:D71" si="0">B8*$D$3</f>
        <v>110.891625</v>
      </c>
      <c r="E8" s="43">
        <f>C8-D8</f>
        <v>565.10383138893167</v>
      </c>
      <c r="F8" s="42">
        <f>B8-E8</f>
        <v>43939.896168611071</v>
      </c>
    </row>
    <row r="9" spans="1:6" x14ac:dyDescent="0.25">
      <c r="A9" s="48">
        <v>41609</v>
      </c>
      <c r="B9" s="42">
        <f>F8</f>
        <v>43939.896168611071</v>
      </c>
      <c r="C9" s="43">
        <f t="shared" ref="C9:C72" si="1">MIN($B$4,B9+D9)</f>
        <v>675.99545638893164</v>
      </c>
      <c r="D9" s="42">
        <f t="shared" si="0"/>
        <v>109.48357462012258</v>
      </c>
      <c r="E9" s="43">
        <f>C9-D9</f>
        <v>566.51188176880908</v>
      </c>
      <c r="F9" s="42">
        <f t="shared" ref="F9:F72" si="2">B9-E9</f>
        <v>43373.384286842258</v>
      </c>
    </row>
    <row r="10" spans="1:6" x14ac:dyDescent="0.25">
      <c r="A10" s="48">
        <v>41640</v>
      </c>
      <c r="B10" s="42">
        <f t="shared" ref="B10:B73" si="3">F9</f>
        <v>43373.384286842258</v>
      </c>
      <c r="C10" s="43">
        <f t="shared" si="1"/>
        <v>675.99545638893164</v>
      </c>
      <c r="D10" s="42">
        <f t="shared" si="0"/>
        <v>108.07201584804864</v>
      </c>
      <c r="E10" s="43">
        <f t="shared" ref="E10:E73" si="4">C10-D10</f>
        <v>567.92344054088301</v>
      </c>
      <c r="F10" s="42">
        <f t="shared" si="2"/>
        <v>42805.460846301372</v>
      </c>
    </row>
    <row r="11" spans="1:6" x14ac:dyDescent="0.25">
      <c r="A11" s="48">
        <v>41671</v>
      </c>
      <c r="B11" s="42">
        <f t="shared" si="3"/>
        <v>42805.460846301372</v>
      </c>
      <c r="C11" s="43">
        <f t="shared" si="1"/>
        <v>675.99545638893164</v>
      </c>
      <c r="D11" s="42">
        <f t="shared" si="0"/>
        <v>106.65693994203426</v>
      </c>
      <c r="E11" s="43">
        <f t="shared" si="4"/>
        <v>569.33851644689742</v>
      </c>
      <c r="F11" s="42">
        <f t="shared" si="2"/>
        <v>42236.122329854472</v>
      </c>
    </row>
    <row r="12" spans="1:6" x14ac:dyDescent="0.25">
      <c r="A12" s="48">
        <v>41699</v>
      </c>
      <c r="B12" s="42">
        <f t="shared" si="3"/>
        <v>42236.122329854472</v>
      </c>
      <c r="C12" s="43">
        <f t="shared" si="1"/>
        <v>675.99545638893164</v>
      </c>
      <c r="D12" s="42">
        <f t="shared" si="0"/>
        <v>105.23833813855407</v>
      </c>
      <c r="E12" s="43">
        <f t="shared" si="4"/>
        <v>570.75711825037752</v>
      </c>
      <c r="F12" s="42">
        <f t="shared" si="2"/>
        <v>41665.365211604098</v>
      </c>
    </row>
    <row r="13" spans="1:6" x14ac:dyDescent="0.25">
      <c r="A13" s="48">
        <v>41730</v>
      </c>
      <c r="B13" s="42">
        <f t="shared" si="3"/>
        <v>41665.365211604098</v>
      </c>
      <c r="C13" s="43">
        <f t="shared" si="1"/>
        <v>675.99545638893164</v>
      </c>
      <c r="D13" s="42">
        <f t="shared" si="0"/>
        <v>103.81620165224687</v>
      </c>
      <c r="E13" s="43">
        <f t="shared" si="4"/>
        <v>572.17925473668481</v>
      </c>
      <c r="F13" s="42">
        <f t="shared" si="2"/>
        <v>41093.185956867412</v>
      </c>
    </row>
    <row r="14" spans="1:6" x14ac:dyDescent="0.25">
      <c r="A14" s="48">
        <v>41760</v>
      </c>
      <c r="B14" s="42">
        <f t="shared" si="3"/>
        <v>41093.185956867412</v>
      </c>
      <c r="C14" s="43">
        <f t="shared" si="1"/>
        <v>675.99545638893164</v>
      </c>
      <c r="D14" s="42">
        <f t="shared" si="0"/>
        <v>102.39052167586131</v>
      </c>
      <c r="E14" s="43">
        <f t="shared" si="4"/>
        <v>573.60493471307029</v>
      </c>
      <c r="F14" s="42">
        <f t="shared" si="2"/>
        <v>40519.581022154343</v>
      </c>
    </row>
    <row r="15" spans="1:6" x14ac:dyDescent="0.25">
      <c r="A15" s="48">
        <v>41791</v>
      </c>
      <c r="B15" s="42">
        <f t="shared" si="3"/>
        <v>40519.581022154343</v>
      </c>
      <c r="C15" s="43">
        <f t="shared" si="1"/>
        <v>675.99545638893164</v>
      </c>
      <c r="D15" s="42">
        <f t="shared" si="0"/>
        <v>100.96128938020124</v>
      </c>
      <c r="E15" s="43">
        <f t="shared" si="4"/>
        <v>575.03416700873038</v>
      </c>
      <c r="F15" s="42">
        <f t="shared" si="2"/>
        <v>39944.546855145614</v>
      </c>
    </row>
    <row r="16" spans="1:6" x14ac:dyDescent="0.25">
      <c r="A16" s="48">
        <v>41821</v>
      </c>
      <c r="B16" s="42">
        <f t="shared" si="3"/>
        <v>39944.546855145614</v>
      </c>
      <c r="C16" s="43">
        <f t="shared" si="1"/>
        <v>675.99545638893164</v>
      </c>
      <c r="D16" s="42">
        <f t="shared" si="0"/>
        <v>99.528495914071158</v>
      </c>
      <c r="E16" s="43">
        <f t="shared" si="4"/>
        <v>576.46696047486046</v>
      </c>
      <c r="F16" s="42">
        <f t="shared" si="2"/>
        <v>39368.079894670751</v>
      </c>
    </row>
    <row r="17" spans="1:6" x14ac:dyDescent="0.25">
      <c r="A17" s="48">
        <v>41852</v>
      </c>
      <c r="B17" s="42">
        <f t="shared" si="3"/>
        <v>39368.079894670751</v>
      </c>
      <c r="C17" s="43">
        <f t="shared" si="1"/>
        <v>675.99545638893164</v>
      </c>
      <c r="D17" s="42">
        <f t="shared" si="0"/>
        <v>98.092132404221289</v>
      </c>
      <c r="E17" s="43">
        <f t="shared" si="4"/>
        <v>577.90332398471037</v>
      </c>
      <c r="F17" s="42">
        <f t="shared" si="2"/>
        <v>38790.176570686039</v>
      </c>
    </row>
    <row r="18" spans="1:6" x14ac:dyDescent="0.25">
      <c r="A18" s="48">
        <v>41883</v>
      </c>
      <c r="B18" s="42">
        <f t="shared" si="3"/>
        <v>38790.176570686039</v>
      </c>
      <c r="C18" s="43">
        <f t="shared" si="1"/>
        <v>675.99545638893164</v>
      </c>
      <c r="D18" s="42">
        <f t="shared" si="0"/>
        <v>96.652189955292712</v>
      </c>
      <c r="E18" s="43">
        <f t="shared" si="4"/>
        <v>579.34326643363897</v>
      </c>
      <c r="F18" s="42">
        <f t="shared" si="2"/>
        <v>38210.833304252403</v>
      </c>
    </row>
    <row r="19" spans="1:6" x14ac:dyDescent="0.25">
      <c r="A19" s="48">
        <v>41913</v>
      </c>
      <c r="B19" s="42">
        <f t="shared" si="3"/>
        <v>38210.833304252403</v>
      </c>
      <c r="C19" s="43">
        <f t="shared" si="1"/>
        <v>675.99545638893164</v>
      </c>
      <c r="D19" s="42">
        <f t="shared" si="0"/>
        <v>95.208659649762239</v>
      </c>
      <c r="E19" s="43">
        <f t="shared" si="4"/>
        <v>580.7867967391694</v>
      </c>
      <c r="F19" s="42">
        <f t="shared" si="2"/>
        <v>37630.046507513231</v>
      </c>
    </row>
    <row r="20" spans="1:6" x14ac:dyDescent="0.25">
      <c r="A20" s="48">
        <v>41944</v>
      </c>
      <c r="B20" s="42">
        <f t="shared" si="3"/>
        <v>37630.046507513231</v>
      </c>
      <c r="C20" s="43">
        <f t="shared" si="1"/>
        <v>675.99545638893164</v>
      </c>
      <c r="D20" s="42">
        <f t="shared" si="0"/>
        <v>93.761532547887143</v>
      </c>
      <c r="E20" s="43">
        <f t="shared" si="4"/>
        <v>582.23392384104454</v>
      </c>
      <c r="F20" s="42">
        <f t="shared" si="2"/>
        <v>37047.812583672188</v>
      </c>
    </row>
    <row r="21" spans="1:6" x14ac:dyDescent="0.25">
      <c r="A21" s="48">
        <v>41974</v>
      </c>
      <c r="B21" s="42">
        <f t="shared" si="3"/>
        <v>37047.812583672188</v>
      </c>
      <c r="C21" s="43">
        <f t="shared" si="1"/>
        <v>675.99545638893164</v>
      </c>
      <c r="D21" s="42">
        <f t="shared" si="0"/>
        <v>92.310799687649876</v>
      </c>
      <c r="E21" s="43">
        <f t="shared" si="4"/>
        <v>583.68465670128171</v>
      </c>
      <c r="F21" s="42">
        <f t="shared" si="2"/>
        <v>36464.127926970905</v>
      </c>
    </row>
    <row r="22" spans="1:6" x14ac:dyDescent="0.25">
      <c r="A22" s="48">
        <v>42005</v>
      </c>
      <c r="B22" s="42">
        <f t="shared" si="3"/>
        <v>36464.127926970905</v>
      </c>
      <c r="C22" s="43">
        <f t="shared" si="1"/>
        <v>675.99545638893164</v>
      </c>
      <c r="D22" s="42">
        <f t="shared" si="0"/>
        <v>90.856452084702511</v>
      </c>
      <c r="E22" s="43">
        <f t="shared" si="4"/>
        <v>585.13900430422916</v>
      </c>
      <c r="F22" s="42">
        <f t="shared" si="2"/>
        <v>35878.988922666678</v>
      </c>
    </row>
    <row r="23" spans="1:6" x14ac:dyDescent="0.25">
      <c r="A23" s="48">
        <v>42036</v>
      </c>
      <c r="B23" s="42">
        <f t="shared" si="3"/>
        <v>35878.988922666678</v>
      </c>
      <c r="C23" s="43">
        <f t="shared" si="1"/>
        <v>675.99545638893164</v>
      </c>
      <c r="D23" s="42">
        <f t="shared" si="0"/>
        <v>89.398480732311143</v>
      </c>
      <c r="E23" s="43">
        <f t="shared" si="4"/>
        <v>586.59697565662054</v>
      </c>
      <c r="F23" s="42">
        <f t="shared" si="2"/>
        <v>35292.391947010059</v>
      </c>
    </row>
    <row r="24" spans="1:6" x14ac:dyDescent="0.25">
      <c r="A24" s="48">
        <v>42064</v>
      </c>
      <c r="B24" s="42">
        <f t="shared" si="3"/>
        <v>35292.391947010059</v>
      </c>
      <c r="C24" s="43">
        <f t="shared" si="1"/>
        <v>675.99545638893164</v>
      </c>
      <c r="D24" s="42">
        <f t="shared" si="0"/>
        <v>87.936876601300071</v>
      </c>
      <c r="E24" s="43">
        <f t="shared" si="4"/>
        <v>588.05857978763152</v>
      </c>
      <c r="F24" s="42">
        <f t="shared" si="2"/>
        <v>34704.333367222425</v>
      </c>
    </row>
    <row r="25" spans="1:6" x14ac:dyDescent="0.25">
      <c r="A25" s="48">
        <v>42095</v>
      </c>
      <c r="B25" s="42">
        <f t="shared" si="3"/>
        <v>34704.333367222425</v>
      </c>
      <c r="C25" s="43">
        <f t="shared" si="1"/>
        <v>675.99545638893164</v>
      </c>
      <c r="D25" s="42">
        <f t="shared" si="0"/>
        <v>86.47163063999588</v>
      </c>
      <c r="E25" s="43">
        <f t="shared" si="4"/>
        <v>589.52382574893579</v>
      </c>
      <c r="F25" s="42">
        <f t="shared" si="2"/>
        <v>34114.809541473493</v>
      </c>
    </row>
    <row r="26" spans="1:6" x14ac:dyDescent="0.25">
      <c r="A26" s="48">
        <v>42125</v>
      </c>
      <c r="B26" s="42">
        <f t="shared" si="3"/>
        <v>34114.809541473493</v>
      </c>
      <c r="C26" s="43">
        <f t="shared" si="1"/>
        <v>675.99545638893164</v>
      </c>
      <c r="D26" s="42">
        <f t="shared" si="0"/>
        <v>85.00273377417146</v>
      </c>
      <c r="E26" s="43">
        <f t="shared" si="4"/>
        <v>590.99272261476017</v>
      </c>
      <c r="F26" s="42">
        <f t="shared" si="2"/>
        <v>33523.81681885873</v>
      </c>
    </row>
    <row r="27" spans="1:6" x14ac:dyDescent="0.25">
      <c r="A27" s="48">
        <v>42156</v>
      </c>
      <c r="B27" s="42">
        <f t="shared" si="3"/>
        <v>33523.81681885873</v>
      </c>
      <c r="C27" s="43">
        <f t="shared" si="1"/>
        <v>675.99545638893164</v>
      </c>
      <c r="D27" s="42">
        <f t="shared" si="0"/>
        <v>83.530176906989666</v>
      </c>
      <c r="E27" s="43">
        <f t="shared" si="4"/>
        <v>592.46527948194193</v>
      </c>
      <c r="F27" s="42">
        <f t="shared" si="2"/>
        <v>32931.351539376788</v>
      </c>
    </row>
    <row r="28" spans="1:6" x14ac:dyDescent="0.25">
      <c r="A28" s="48">
        <v>42186</v>
      </c>
      <c r="B28" s="42">
        <f t="shared" si="3"/>
        <v>32931.351539376788</v>
      </c>
      <c r="C28" s="43">
        <f t="shared" si="1"/>
        <v>675.99545638893164</v>
      </c>
      <c r="D28" s="42">
        <f t="shared" si="0"/>
        <v>82.053950918947166</v>
      </c>
      <c r="E28" s="43">
        <f t="shared" si="4"/>
        <v>593.94150546998446</v>
      </c>
      <c r="F28" s="42">
        <f t="shared" si="2"/>
        <v>32337.410033906803</v>
      </c>
    </row>
    <row r="29" spans="1:6" x14ac:dyDescent="0.25">
      <c r="A29" s="48">
        <v>42217</v>
      </c>
      <c r="B29" s="42">
        <f t="shared" si="3"/>
        <v>32337.410033906803</v>
      </c>
      <c r="C29" s="43">
        <f t="shared" si="1"/>
        <v>675.99545638893164</v>
      </c>
      <c r="D29" s="42">
        <f t="shared" si="0"/>
        <v>80.574046667817782</v>
      </c>
      <c r="E29" s="43">
        <f t="shared" si="4"/>
        <v>595.42140972111383</v>
      </c>
      <c r="F29" s="42">
        <f t="shared" si="2"/>
        <v>31741.988624185688</v>
      </c>
    </row>
    <row r="30" spans="1:6" x14ac:dyDescent="0.25">
      <c r="A30" s="48">
        <v>42248</v>
      </c>
      <c r="B30" s="42">
        <f t="shared" si="3"/>
        <v>31741.988624185688</v>
      </c>
      <c r="C30" s="43">
        <f t="shared" si="1"/>
        <v>675.99545638893164</v>
      </c>
      <c r="D30" s="42">
        <f t="shared" si="0"/>
        <v>79.090454988596008</v>
      </c>
      <c r="E30" s="43">
        <f t="shared" si="4"/>
        <v>596.90500140033566</v>
      </c>
      <c r="F30" s="42">
        <f t="shared" si="2"/>
        <v>31145.083622785351</v>
      </c>
    </row>
    <row r="31" spans="1:6" x14ac:dyDescent="0.25">
      <c r="A31" s="48">
        <v>42278</v>
      </c>
      <c r="B31" s="42">
        <f t="shared" si="3"/>
        <v>31145.083622785351</v>
      </c>
      <c r="C31" s="43">
        <f t="shared" si="1"/>
        <v>675.99545638893164</v>
      </c>
      <c r="D31" s="42">
        <f t="shared" si="0"/>
        <v>77.603166693440173</v>
      </c>
      <c r="E31" s="43">
        <f t="shared" si="4"/>
        <v>598.39228969549151</v>
      </c>
      <c r="F31" s="42">
        <f t="shared" si="2"/>
        <v>30546.691333089861</v>
      </c>
    </row>
    <row r="32" spans="1:6" x14ac:dyDescent="0.25">
      <c r="A32" s="48">
        <v>42309</v>
      </c>
      <c r="B32" s="42">
        <f t="shared" si="3"/>
        <v>30546.691333089861</v>
      </c>
      <c r="C32" s="43">
        <f t="shared" si="1"/>
        <v>675.99545638893164</v>
      </c>
      <c r="D32" s="42">
        <f t="shared" si="0"/>
        <v>76.112172571615574</v>
      </c>
      <c r="E32" s="43">
        <f t="shared" si="4"/>
        <v>599.88328381731606</v>
      </c>
      <c r="F32" s="42">
        <f t="shared" si="2"/>
        <v>29946.808049272546</v>
      </c>
    </row>
    <row r="33" spans="1:6" x14ac:dyDescent="0.25">
      <c r="A33" s="48">
        <v>42339</v>
      </c>
      <c r="B33" s="42">
        <f t="shared" si="3"/>
        <v>29946.808049272546</v>
      </c>
      <c r="C33" s="43">
        <f t="shared" si="1"/>
        <v>675.99545638893164</v>
      </c>
      <c r="D33" s="42">
        <f t="shared" si="0"/>
        <v>74.617463389437432</v>
      </c>
      <c r="E33" s="43">
        <f t="shared" si="4"/>
        <v>601.37799299949415</v>
      </c>
      <c r="F33" s="42">
        <f t="shared" si="2"/>
        <v>29345.430056273053</v>
      </c>
    </row>
    <row r="34" spans="1:6" x14ac:dyDescent="0.25">
      <c r="A34" s="48">
        <v>42370</v>
      </c>
      <c r="B34" s="42">
        <f t="shared" si="3"/>
        <v>29345.430056273053</v>
      </c>
      <c r="C34" s="43">
        <f t="shared" si="1"/>
        <v>675.99545638893164</v>
      </c>
      <c r="D34" s="42">
        <f t="shared" si="0"/>
        <v>73.119029890213696</v>
      </c>
      <c r="E34" s="43">
        <f t="shared" si="4"/>
        <v>602.87642649871793</v>
      </c>
      <c r="F34" s="42">
        <f t="shared" si="2"/>
        <v>28742.553629774335</v>
      </c>
    </row>
    <row r="35" spans="1:6" x14ac:dyDescent="0.25">
      <c r="A35" s="48">
        <v>42401</v>
      </c>
      <c r="B35" s="42">
        <f t="shared" si="3"/>
        <v>28742.553629774335</v>
      </c>
      <c r="C35" s="43">
        <f t="shared" si="1"/>
        <v>675.99545638893164</v>
      </c>
      <c r="D35" s="42">
        <f t="shared" si="0"/>
        <v>71.616862794187725</v>
      </c>
      <c r="E35" s="43">
        <f t="shared" si="4"/>
        <v>604.37859359474396</v>
      </c>
      <c r="F35" s="42">
        <f t="shared" si="2"/>
        <v>28138.175036179589</v>
      </c>
    </row>
    <row r="36" spans="1:6" x14ac:dyDescent="0.25">
      <c r="A36" s="48">
        <v>42430</v>
      </c>
      <c r="B36" s="42">
        <f t="shared" si="3"/>
        <v>28138.175036179589</v>
      </c>
      <c r="C36" s="43">
        <f t="shared" si="1"/>
        <v>675.99545638893164</v>
      </c>
      <c r="D36" s="42">
        <f t="shared" si="0"/>
        <v>70.11095279848081</v>
      </c>
      <c r="E36" s="43">
        <f t="shared" si="4"/>
        <v>605.88450359045078</v>
      </c>
      <c r="F36" s="42">
        <f t="shared" si="2"/>
        <v>27532.290532589137</v>
      </c>
    </row>
    <row r="37" spans="1:6" x14ac:dyDescent="0.25">
      <c r="A37" s="48">
        <v>42461</v>
      </c>
      <c r="B37" s="42">
        <f t="shared" si="3"/>
        <v>27532.290532589137</v>
      </c>
      <c r="C37" s="43">
        <f t="shared" si="1"/>
        <v>675.99545638893164</v>
      </c>
      <c r="D37" s="42">
        <f t="shared" si="0"/>
        <v>68.601290577034604</v>
      </c>
      <c r="E37" s="43">
        <f t="shared" si="4"/>
        <v>607.39416581189698</v>
      </c>
      <c r="F37" s="42">
        <f t="shared" si="2"/>
        <v>26924.89636677724</v>
      </c>
    </row>
    <row r="38" spans="1:6" x14ac:dyDescent="0.25">
      <c r="A38" s="48">
        <v>42491</v>
      </c>
      <c r="B38" s="42">
        <f t="shared" si="3"/>
        <v>26924.89636677724</v>
      </c>
      <c r="C38" s="43">
        <f t="shared" si="1"/>
        <v>675.99545638893164</v>
      </c>
      <c r="D38" s="42">
        <f t="shared" si="0"/>
        <v>67.087866780553298</v>
      </c>
      <c r="E38" s="43">
        <f t="shared" si="4"/>
        <v>608.90758960837832</v>
      </c>
      <c r="F38" s="42">
        <f t="shared" si="2"/>
        <v>26315.988777168863</v>
      </c>
    </row>
    <row r="39" spans="1:6" x14ac:dyDescent="0.25">
      <c r="A39" s="48">
        <v>42522</v>
      </c>
      <c r="B39" s="42">
        <f t="shared" si="3"/>
        <v>26315.988777168863</v>
      </c>
      <c r="C39" s="43">
        <f t="shared" si="1"/>
        <v>675.99545638893164</v>
      </c>
      <c r="D39" s="42">
        <f t="shared" si="0"/>
        <v>65.570672036445757</v>
      </c>
      <c r="E39" s="43">
        <f t="shared" si="4"/>
        <v>610.42478435248586</v>
      </c>
      <c r="F39" s="42">
        <f t="shared" si="2"/>
        <v>25705.563992816376</v>
      </c>
    </row>
    <row r="40" spans="1:6" x14ac:dyDescent="0.25">
      <c r="A40" s="48">
        <v>42552</v>
      </c>
      <c r="B40" s="42">
        <f t="shared" si="3"/>
        <v>25705.563992816376</v>
      </c>
      <c r="C40" s="43">
        <f t="shared" si="1"/>
        <v>675.99545638893164</v>
      </c>
      <c r="D40" s="42">
        <f t="shared" si="0"/>
        <v>64.049696948767476</v>
      </c>
      <c r="E40" s="43">
        <f t="shared" si="4"/>
        <v>611.94575944016412</v>
      </c>
      <c r="F40" s="42">
        <f t="shared" si="2"/>
        <v>25093.618233376212</v>
      </c>
    </row>
    <row r="41" spans="1:6" x14ac:dyDescent="0.25">
      <c r="A41" s="48">
        <v>42583</v>
      </c>
      <c r="B41" s="42">
        <f t="shared" si="3"/>
        <v>25093.618233376212</v>
      </c>
      <c r="C41" s="43">
        <f t="shared" si="1"/>
        <v>675.99545638893164</v>
      </c>
      <c r="D41" s="42">
        <f t="shared" si="0"/>
        <v>62.524932098162395</v>
      </c>
      <c r="E41" s="43">
        <f t="shared" si="4"/>
        <v>613.47052429076928</v>
      </c>
      <c r="F41" s="42">
        <f t="shared" si="2"/>
        <v>24480.147709085442</v>
      </c>
    </row>
    <row r="42" spans="1:6" x14ac:dyDescent="0.25">
      <c r="A42" s="48">
        <v>42614</v>
      </c>
      <c r="B42" s="42">
        <f t="shared" si="3"/>
        <v>24480.147709085442</v>
      </c>
      <c r="C42" s="43">
        <f t="shared" si="1"/>
        <v>675.99545638893164</v>
      </c>
      <c r="D42" s="42">
        <f t="shared" si="0"/>
        <v>60.996368041804566</v>
      </c>
      <c r="E42" s="43">
        <f t="shared" si="4"/>
        <v>614.9990883471271</v>
      </c>
      <c r="F42" s="42">
        <f t="shared" si="2"/>
        <v>23865.148620738317</v>
      </c>
    </row>
    <row r="43" spans="1:6" x14ac:dyDescent="0.25">
      <c r="A43" s="48">
        <v>42644</v>
      </c>
      <c r="B43" s="42">
        <f t="shared" si="3"/>
        <v>23865.148620738317</v>
      </c>
      <c r="C43" s="43">
        <f t="shared" si="1"/>
        <v>675.99545638893164</v>
      </c>
      <c r="D43" s="42">
        <f t="shared" si="0"/>
        <v>59.463995313339645</v>
      </c>
      <c r="E43" s="43">
        <f t="shared" si="4"/>
        <v>616.53146107559201</v>
      </c>
      <c r="F43" s="42">
        <f t="shared" si="2"/>
        <v>23248.617159662725</v>
      </c>
    </row>
    <row r="44" spans="1:6" x14ac:dyDescent="0.25">
      <c r="A44" s="48">
        <v>42675</v>
      </c>
      <c r="B44" s="42">
        <f t="shared" si="3"/>
        <v>23248.617159662725</v>
      </c>
      <c r="C44" s="43">
        <f t="shared" si="1"/>
        <v>675.99545638893164</v>
      </c>
      <c r="D44" s="42">
        <f t="shared" si="0"/>
        <v>57.927804422826291</v>
      </c>
      <c r="E44" s="43">
        <f t="shared" si="4"/>
        <v>618.06765196610536</v>
      </c>
      <c r="F44" s="42">
        <f t="shared" si="2"/>
        <v>22630.549507696618</v>
      </c>
    </row>
    <row r="45" spans="1:6" x14ac:dyDescent="0.25">
      <c r="A45" s="48">
        <v>42705</v>
      </c>
      <c r="B45" s="42">
        <f t="shared" si="3"/>
        <v>22630.549507696618</v>
      </c>
      <c r="C45" s="43">
        <f t="shared" si="1"/>
        <v>675.99545638893164</v>
      </c>
      <c r="D45" s="42">
        <f t="shared" si="0"/>
        <v>56.387785856677411</v>
      </c>
      <c r="E45" s="43">
        <f t="shared" si="4"/>
        <v>619.60767053225425</v>
      </c>
      <c r="F45" s="42">
        <f t="shared" si="2"/>
        <v>22010.941837164362</v>
      </c>
    </row>
    <row r="46" spans="1:6" x14ac:dyDescent="0.25">
      <c r="A46" s="48">
        <v>42736</v>
      </c>
      <c r="B46" s="42">
        <f t="shared" si="3"/>
        <v>22010.941837164362</v>
      </c>
      <c r="C46" s="43">
        <f t="shared" si="1"/>
        <v>675.99545638893164</v>
      </c>
      <c r="D46" s="42">
        <f t="shared" si="0"/>
        <v>54.843930077601208</v>
      </c>
      <c r="E46" s="43">
        <f t="shared" si="4"/>
        <v>621.15152631133049</v>
      </c>
      <c r="F46" s="42">
        <f t="shared" si="2"/>
        <v>21389.790310853034</v>
      </c>
    </row>
    <row r="47" spans="1:6" x14ac:dyDescent="0.25">
      <c r="A47" s="48">
        <v>42767</v>
      </c>
      <c r="B47" s="42">
        <f t="shared" si="3"/>
        <v>21389.790310853034</v>
      </c>
      <c r="C47" s="43">
        <f t="shared" si="1"/>
        <v>675.99545638893164</v>
      </c>
      <c r="D47" s="42">
        <f t="shared" si="0"/>
        <v>53.296227524542147</v>
      </c>
      <c r="E47" s="43">
        <f t="shared" si="4"/>
        <v>622.69922886438951</v>
      </c>
      <c r="F47" s="42">
        <f t="shared" si="2"/>
        <v>20767.091081988645</v>
      </c>
    </row>
    <row r="48" spans="1:6" x14ac:dyDescent="0.25">
      <c r="A48" s="48">
        <v>42795</v>
      </c>
      <c r="B48" s="42">
        <f t="shared" si="3"/>
        <v>20767.091081988645</v>
      </c>
      <c r="C48" s="43">
        <f t="shared" si="1"/>
        <v>675.99545638893164</v>
      </c>
      <c r="D48" s="42">
        <f t="shared" si="0"/>
        <v>51.744668612621709</v>
      </c>
      <c r="E48" s="43">
        <f t="shared" si="4"/>
        <v>624.25078777630995</v>
      </c>
      <c r="F48" s="42">
        <f t="shared" si="2"/>
        <v>20142.840294212336</v>
      </c>
    </row>
    <row r="49" spans="1:6" x14ac:dyDescent="0.25">
      <c r="A49" s="48">
        <v>42826</v>
      </c>
      <c r="B49" s="42">
        <f t="shared" si="3"/>
        <v>20142.840294212336</v>
      </c>
      <c r="C49" s="43">
        <f t="shared" si="1"/>
        <v>675.99545638893164</v>
      </c>
      <c r="D49" s="42">
        <f t="shared" si="0"/>
        <v>50.189243733079074</v>
      </c>
      <c r="E49" s="43">
        <f t="shared" si="4"/>
        <v>625.80621265585262</v>
      </c>
      <c r="F49" s="45">
        <f t="shared" si="2"/>
        <v>19517.034081556481</v>
      </c>
    </row>
    <row r="50" spans="1:6" x14ac:dyDescent="0.25">
      <c r="A50" s="48">
        <v>42856</v>
      </c>
      <c r="B50" s="42">
        <f t="shared" si="3"/>
        <v>19517.034081556481</v>
      </c>
      <c r="C50" s="43">
        <f t="shared" si="1"/>
        <v>675.99545638893164</v>
      </c>
      <c r="D50" s="42">
        <f t="shared" si="0"/>
        <v>48.629943253211572</v>
      </c>
      <c r="E50" s="43">
        <f t="shared" si="4"/>
        <v>627.36551313572011</v>
      </c>
      <c r="F50" s="42">
        <f t="shared" si="2"/>
        <v>18889.668568420762</v>
      </c>
    </row>
    <row r="51" spans="1:6" x14ac:dyDescent="0.25">
      <c r="A51" s="48">
        <v>42887</v>
      </c>
      <c r="B51" s="42">
        <f t="shared" si="3"/>
        <v>18889.668568420762</v>
      </c>
      <c r="C51" s="43">
        <f t="shared" si="1"/>
        <v>675.99545638893164</v>
      </c>
      <c r="D51" s="42">
        <f t="shared" si="0"/>
        <v>47.066757516315072</v>
      </c>
      <c r="E51" s="43">
        <f t="shared" si="4"/>
        <v>628.92869887261656</v>
      </c>
      <c r="F51" s="42">
        <f t="shared" si="2"/>
        <v>18260.739869548146</v>
      </c>
    </row>
    <row r="52" spans="1:6" x14ac:dyDescent="0.25">
      <c r="A52" s="48">
        <v>42917</v>
      </c>
      <c r="B52" s="42">
        <f t="shared" si="3"/>
        <v>18260.739869548146</v>
      </c>
      <c r="C52" s="43">
        <f t="shared" si="1"/>
        <v>675.99545638893164</v>
      </c>
      <c r="D52" s="42">
        <f t="shared" si="0"/>
        <v>45.49967684162413</v>
      </c>
      <c r="E52" s="43">
        <f t="shared" si="4"/>
        <v>630.49577954730751</v>
      </c>
      <c r="F52" s="42">
        <f t="shared" si="2"/>
        <v>17630.244090000837</v>
      </c>
    </row>
    <row r="53" spans="1:6" x14ac:dyDescent="0.25">
      <c r="A53" s="48">
        <v>42948</v>
      </c>
      <c r="B53" s="42">
        <f t="shared" si="3"/>
        <v>17630.244090000837</v>
      </c>
      <c r="C53" s="43">
        <f t="shared" si="1"/>
        <v>675.99545638893164</v>
      </c>
      <c r="D53" s="42">
        <f t="shared" si="0"/>
        <v>43.928691524252088</v>
      </c>
      <c r="E53" s="43">
        <f t="shared" si="4"/>
        <v>632.0667648646795</v>
      </c>
      <c r="F53" s="42">
        <f t="shared" si="2"/>
        <v>16998.177325136159</v>
      </c>
    </row>
    <row r="54" spans="1:6" x14ac:dyDescent="0.25">
      <c r="A54" s="48">
        <v>42979</v>
      </c>
      <c r="B54" s="42">
        <f t="shared" si="3"/>
        <v>16998.177325136159</v>
      </c>
      <c r="C54" s="43">
        <f t="shared" si="1"/>
        <v>675.99545638893164</v>
      </c>
      <c r="D54" s="42">
        <f t="shared" si="0"/>
        <v>42.353791835130934</v>
      </c>
      <c r="E54" s="43">
        <f t="shared" si="4"/>
        <v>633.64166455380075</v>
      </c>
      <c r="F54" s="42">
        <f t="shared" si="2"/>
        <v>16364.535660582358</v>
      </c>
    </row>
    <row r="55" spans="1:6" x14ac:dyDescent="0.25">
      <c r="A55" s="48">
        <v>43009</v>
      </c>
      <c r="B55" s="42">
        <f t="shared" si="3"/>
        <v>16364.535660582358</v>
      </c>
      <c r="C55" s="43">
        <f t="shared" si="1"/>
        <v>675.99545638893164</v>
      </c>
      <c r="D55" s="42">
        <f t="shared" si="0"/>
        <v>40.774968020951043</v>
      </c>
      <c r="E55" s="43">
        <f t="shared" si="4"/>
        <v>635.22048836798058</v>
      </c>
      <c r="F55" s="45">
        <f t="shared" si="2"/>
        <v>15729.315172214378</v>
      </c>
    </row>
    <row r="56" spans="1:6" x14ac:dyDescent="0.25">
      <c r="A56" s="48">
        <v>43040</v>
      </c>
      <c r="B56" s="42">
        <f t="shared" si="3"/>
        <v>15729.315172214378</v>
      </c>
      <c r="C56" s="43">
        <f t="shared" si="1"/>
        <v>675.99545638893164</v>
      </c>
      <c r="D56" s="42">
        <f t="shared" si="0"/>
        <v>39.192210304100826</v>
      </c>
      <c r="E56" s="43">
        <f t="shared" si="4"/>
        <v>636.80324608483079</v>
      </c>
      <c r="F56" s="42">
        <f t="shared" si="2"/>
        <v>15092.511926129548</v>
      </c>
    </row>
    <row r="57" spans="1:6" x14ac:dyDescent="0.25">
      <c r="A57" s="48">
        <v>43070</v>
      </c>
      <c r="B57" s="42">
        <f t="shared" si="3"/>
        <v>15092.511926129548</v>
      </c>
      <c r="C57" s="43">
        <f t="shared" si="1"/>
        <v>675.99545638893164</v>
      </c>
      <c r="D57" s="42">
        <f t="shared" si="0"/>
        <v>37.605508882606124</v>
      </c>
      <c r="E57" s="43">
        <f t="shared" si="4"/>
        <v>638.38994750632548</v>
      </c>
      <c r="F57" s="42">
        <f t="shared" si="2"/>
        <v>14454.121978623221</v>
      </c>
    </row>
    <row r="58" spans="1:6" x14ac:dyDescent="0.25">
      <c r="A58" s="48">
        <v>43101</v>
      </c>
      <c r="B58" s="42">
        <f t="shared" si="3"/>
        <v>14454.121978623221</v>
      </c>
      <c r="C58" s="43">
        <f t="shared" si="1"/>
        <v>675.99545638893164</v>
      </c>
      <c r="D58" s="42">
        <f t="shared" si="0"/>
        <v>36.014853930069528</v>
      </c>
      <c r="E58" s="43">
        <f t="shared" si="4"/>
        <v>639.98060245886211</v>
      </c>
      <c r="F58" s="42">
        <f t="shared" si="2"/>
        <v>13814.14137616436</v>
      </c>
    </row>
    <row r="59" spans="1:6" x14ac:dyDescent="0.25">
      <c r="A59" s="48">
        <v>43132</v>
      </c>
      <c r="B59" s="42">
        <f t="shared" si="3"/>
        <v>13814.14137616436</v>
      </c>
      <c r="C59" s="43">
        <f t="shared" si="1"/>
        <v>675.99545638893164</v>
      </c>
      <c r="D59" s="42">
        <f t="shared" si="0"/>
        <v>34.420235595609533</v>
      </c>
      <c r="E59" s="43">
        <f t="shared" si="4"/>
        <v>641.57522079332216</v>
      </c>
      <c r="F59" s="42">
        <f t="shared" si="2"/>
        <v>13172.566155371038</v>
      </c>
    </row>
    <row r="60" spans="1:6" x14ac:dyDescent="0.25">
      <c r="A60" s="48">
        <v>43160</v>
      </c>
      <c r="B60" s="42">
        <f t="shared" si="3"/>
        <v>13172.566155371038</v>
      </c>
      <c r="C60" s="43">
        <f t="shared" si="1"/>
        <v>675.99545638893164</v>
      </c>
      <c r="D60" s="42">
        <f t="shared" si="0"/>
        <v>32.821644003799506</v>
      </c>
      <c r="E60" s="43">
        <f t="shared" si="4"/>
        <v>643.17381238513212</v>
      </c>
      <c r="F60" s="42">
        <f t="shared" si="2"/>
        <v>12529.392342985906</v>
      </c>
    </row>
    <row r="61" spans="1:6" x14ac:dyDescent="0.25">
      <c r="A61" s="48">
        <v>43191</v>
      </c>
      <c r="B61" s="42">
        <f t="shared" si="3"/>
        <v>12529.392342985906</v>
      </c>
      <c r="C61" s="43">
        <f t="shared" si="1"/>
        <v>675.99545638893164</v>
      </c>
      <c r="D61" s="42">
        <f t="shared" si="0"/>
        <v>31.219069254606552</v>
      </c>
      <c r="E61" s="43">
        <f t="shared" si="4"/>
        <v>644.77638713432509</v>
      </c>
      <c r="F61" s="42">
        <f t="shared" si="2"/>
        <v>11884.615955851581</v>
      </c>
    </row>
    <row r="62" spans="1:6" x14ac:dyDescent="0.25">
      <c r="A62" s="48">
        <v>43221</v>
      </c>
      <c r="B62" s="42">
        <f t="shared" si="3"/>
        <v>11884.615955851581</v>
      </c>
      <c r="C62" s="43">
        <f t="shared" si="1"/>
        <v>675.99545638893164</v>
      </c>
      <c r="D62" s="42">
        <f t="shared" si="0"/>
        <v>29.61250142333019</v>
      </c>
      <c r="E62" s="43">
        <f t="shared" si="4"/>
        <v>646.38295496560147</v>
      </c>
      <c r="F62" s="42">
        <f t="shared" si="2"/>
        <v>11238.233000885979</v>
      </c>
    </row>
    <row r="63" spans="1:6" x14ac:dyDescent="0.25">
      <c r="A63" s="48">
        <v>43252</v>
      </c>
      <c r="B63" s="42">
        <f t="shared" si="3"/>
        <v>11238.233000885979</v>
      </c>
      <c r="C63" s="43">
        <f t="shared" si="1"/>
        <v>675.99545638893164</v>
      </c>
      <c r="D63" s="42">
        <f t="shared" si="0"/>
        <v>28.001930560540899</v>
      </c>
      <c r="E63" s="43">
        <f t="shared" si="4"/>
        <v>647.99352582839072</v>
      </c>
      <c r="F63" s="42">
        <f t="shared" si="2"/>
        <v>10590.239475057588</v>
      </c>
    </row>
    <row r="64" spans="1:6" x14ac:dyDescent="0.25">
      <c r="A64" s="48">
        <v>43282</v>
      </c>
      <c r="B64" s="42">
        <f t="shared" si="3"/>
        <v>10590.239475057588</v>
      </c>
      <c r="C64" s="43">
        <f t="shared" si="1"/>
        <v>675.99545638893164</v>
      </c>
      <c r="D64" s="42">
        <f t="shared" si="0"/>
        <v>26.38734669201849</v>
      </c>
      <c r="E64" s="43">
        <f t="shared" si="4"/>
        <v>649.60810969691317</v>
      </c>
      <c r="F64" s="42">
        <f t="shared" si="2"/>
        <v>9940.631365360674</v>
      </c>
    </row>
    <row r="65" spans="1:6" x14ac:dyDescent="0.25">
      <c r="A65" s="48">
        <v>43313</v>
      </c>
      <c r="B65" s="42">
        <f t="shared" si="3"/>
        <v>9940.631365360674</v>
      </c>
      <c r="C65" s="43">
        <f t="shared" si="1"/>
        <v>675.99545638893164</v>
      </c>
      <c r="D65" s="42">
        <f t="shared" si="0"/>
        <v>24.768739818690346</v>
      </c>
      <c r="E65" s="43">
        <f t="shared" si="4"/>
        <v>651.22671657024125</v>
      </c>
      <c r="F65" s="42">
        <f t="shared" si="2"/>
        <v>9289.4046487904325</v>
      </c>
    </row>
    <row r="66" spans="1:6" x14ac:dyDescent="0.25">
      <c r="A66" s="48">
        <v>43344</v>
      </c>
      <c r="B66" s="42">
        <f t="shared" si="3"/>
        <v>9289.4046487904325</v>
      </c>
      <c r="C66" s="43">
        <f t="shared" si="1"/>
        <v>675.99545638893164</v>
      </c>
      <c r="D66" s="42">
        <f t="shared" si="0"/>
        <v>23.146099916569494</v>
      </c>
      <c r="E66" s="43">
        <f t="shared" si="4"/>
        <v>652.84935647236216</v>
      </c>
      <c r="F66" s="42">
        <f t="shared" si="2"/>
        <v>8636.5552923180694</v>
      </c>
    </row>
    <row r="67" spans="1:6" x14ac:dyDescent="0.25">
      <c r="A67" s="48">
        <v>43374</v>
      </c>
      <c r="B67" s="42">
        <f t="shared" si="3"/>
        <v>8636.5552923180694</v>
      </c>
      <c r="C67" s="43">
        <f t="shared" si="1"/>
        <v>675.99545638893164</v>
      </c>
      <c r="D67" s="42">
        <f t="shared" si="0"/>
        <v>21.519416936692522</v>
      </c>
      <c r="E67" s="43">
        <f t="shared" si="4"/>
        <v>654.47603945223909</v>
      </c>
      <c r="F67" s="42">
        <f t="shared" si="2"/>
        <v>7982.0792528658303</v>
      </c>
    </row>
    <row r="68" spans="1:6" x14ac:dyDescent="0.25">
      <c r="A68" s="48">
        <v>43405</v>
      </c>
      <c r="B68" s="42">
        <f t="shared" si="3"/>
        <v>7982.0792528658303</v>
      </c>
      <c r="C68" s="43">
        <f t="shared" si="1"/>
        <v>675.99545638893164</v>
      </c>
      <c r="D68" s="42">
        <f t="shared" si="0"/>
        <v>19.888680805057362</v>
      </c>
      <c r="E68" s="43">
        <f t="shared" si="4"/>
        <v>656.10677558387431</v>
      </c>
      <c r="F68" s="42">
        <f t="shared" si="2"/>
        <v>7325.9724772819563</v>
      </c>
    </row>
    <row r="69" spans="1:6" x14ac:dyDescent="0.25">
      <c r="A69" s="48">
        <v>43435</v>
      </c>
      <c r="B69" s="42">
        <f t="shared" si="3"/>
        <v>7325.9724772819563</v>
      </c>
      <c r="C69" s="43">
        <f t="shared" si="1"/>
        <v>675.99545638893164</v>
      </c>
      <c r="D69" s="42">
        <f t="shared" si="0"/>
        <v>18.253881422560877</v>
      </c>
      <c r="E69" s="43">
        <f t="shared" si="4"/>
        <v>657.74157496637076</v>
      </c>
      <c r="F69" s="42">
        <f t="shared" si="2"/>
        <v>6668.2309023155858</v>
      </c>
    </row>
    <row r="70" spans="1:6" x14ac:dyDescent="0.25">
      <c r="A70" s="48">
        <v>43466</v>
      </c>
      <c r="B70" s="42">
        <f t="shared" si="3"/>
        <v>6668.2309023155858</v>
      </c>
      <c r="C70" s="43">
        <f t="shared" si="1"/>
        <v>675.99545638893164</v>
      </c>
      <c r="D70" s="42">
        <f t="shared" si="0"/>
        <v>16.615008664936337</v>
      </c>
      <c r="E70" s="43">
        <f t="shared" si="4"/>
        <v>659.3804477239953</v>
      </c>
      <c r="F70" s="42">
        <f t="shared" si="2"/>
        <v>6008.8504545915903</v>
      </c>
    </row>
    <row r="71" spans="1:6" x14ac:dyDescent="0.25">
      <c r="A71" s="48">
        <v>43497</v>
      </c>
      <c r="B71" s="42">
        <f t="shared" si="3"/>
        <v>6008.8504545915903</v>
      </c>
      <c r="C71" s="43">
        <f t="shared" si="1"/>
        <v>675.99545638893164</v>
      </c>
      <c r="D71" s="42">
        <f t="shared" si="0"/>
        <v>14.972052382690713</v>
      </c>
      <c r="E71" s="43">
        <f t="shared" si="4"/>
        <v>661.02340400624098</v>
      </c>
      <c r="F71" s="50">
        <f t="shared" si="2"/>
        <v>5347.8270505853488</v>
      </c>
    </row>
    <row r="72" spans="1:6" x14ac:dyDescent="0.25">
      <c r="A72" s="48">
        <v>43525</v>
      </c>
      <c r="B72" s="42">
        <f t="shared" si="3"/>
        <v>5347.8270505853488</v>
      </c>
      <c r="C72" s="43">
        <f t="shared" si="1"/>
        <v>675.99545638893164</v>
      </c>
      <c r="D72" s="42">
        <f t="shared" ref="D72:D79" si="5">B72*$D$3</f>
        <v>13.325002401041829</v>
      </c>
      <c r="E72" s="43">
        <f t="shared" si="4"/>
        <v>662.6704539878898</v>
      </c>
      <c r="F72" s="42">
        <f t="shared" si="2"/>
        <v>4685.1565965974587</v>
      </c>
    </row>
    <row r="73" spans="1:6" x14ac:dyDescent="0.25">
      <c r="A73" s="48">
        <v>43556</v>
      </c>
      <c r="B73" s="42">
        <f t="shared" si="3"/>
        <v>4685.1565965974587</v>
      </c>
      <c r="C73" s="43">
        <f t="shared" ref="C73:C79" si="6">MIN($B$4,B73+D73)</f>
        <v>675.99545638893164</v>
      </c>
      <c r="D73" s="42">
        <f t="shared" si="5"/>
        <v>11.673848519855335</v>
      </c>
      <c r="E73" s="43">
        <f t="shared" si="4"/>
        <v>664.32160786907627</v>
      </c>
      <c r="F73" s="42">
        <f t="shared" ref="F73:F79" si="7">B73-E73</f>
        <v>4020.8349887283825</v>
      </c>
    </row>
    <row r="74" spans="1:6" x14ac:dyDescent="0.25">
      <c r="A74" s="48">
        <v>43586</v>
      </c>
      <c r="B74" s="42">
        <f t="shared" ref="B74:B79" si="8">F73</f>
        <v>4020.8349887283825</v>
      </c>
      <c r="C74" s="43">
        <f t="shared" si="6"/>
        <v>675.99545638893164</v>
      </c>
      <c r="D74" s="42">
        <f t="shared" si="5"/>
        <v>10.018580513581554</v>
      </c>
      <c r="E74" s="43">
        <f t="shared" ref="E74:E79" si="9">C74-D74</f>
        <v>665.97687587535006</v>
      </c>
      <c r="F74" s="42">
        <f t="shared" si="7"/>
        <v>3354.8581128530323</v>
      </c>
    </row>
    <row r="75" spans="1:6" x14ac:dyDescent="0.25">
      <c r="A75" s="48">
        <v>43617</v>
      </c>
      <c r="B75" s="42">
        <f t="shared" si="8"/>
        <v>3354.8581128530323</v>
      </c>
      <c r="C75" s="43">
        <f t="shared" si="6"/>
        <v>675.99545638893164</v>
      </c>
      <c r="D75" s="42">
        <f t="shared" si="5"/>
        <v>8.3591881311921394</v>
      </c>
      <c r="E75" s="43">
        <f t="shared" si="9"/>
        <v>667.63626825773952</v>
      </c>
      <c r="F75" s="42">
        <f t="shared" si="7"/>
        <v>2687.2218445952926</v>
      </c>
    </row>
    <row r="76" spans="1:6" x14ac:dyDescent="0.25">
      <c r="A76" s="48">
        <v>43647</v>
      </c>
      <c r="B76" s="42">
        <f t="shared" si="8"/>
        <v>2687.2218445952926</v>
      </c>
      <c r="C76" s="43">
        <f t="shared" si="6"/>
        <v>675.99545638893164</v>
      </c>
      <c r="D76" s="42">
        <f t="shared" si="5"/>
        <v>6.6956610961166048</v>
      </c>
      <c r="E76" s="43">
        <f t="shared" si="9"/>
        <v>669.29979529281502</v>
      </c>
      <c r="F76" s="42">
        <f t="shared" si="7"/>
        <v>2017.9220493024777</v>
      </c>
    </row>
    <row r="77" spans="1:6" x14ac:dyDescent="0.25">
      <c r="A77" s="48">
        <v>43678</v>
      </c>
      <c r="B77" s="42">
        <f t="shared" si="8"/>
        <v>2017.9220493024777</v>
      </c>
      <c r="C77" s="43">
        <f t="shared" si="6"/>
        <v>675.99545638893164</v>
      </c>
      <c r="D77" s="42">
        <f t="shared" si="5"/>
        <v>5.0279891061786737</v>
      </c>
      <c r="E77" s="43">
        <f t="shared" si="9"/>
        <v>670.96746728275298</v>
      </c>
      <c r="F77" s="42">
        <f t="shared" si="7"/>
        <v>1346.9545820197247</v>
      </c>
    </row>
    <row r="78" spans="1:6" x14ac:dyDescent="0.25">
      <c r="A78" s="48">
        <v>43709</v>
      </c>
      <c r="B78" s="42">
        <f t="shared" si="8"/>
        <v>1346.9545820197247</v>
      </c>
      <c r="C78" s="43">
        <f t="shared" si="6"/>
        <v>675.99545638893164</v>
      </c>
      <c r="D78" s="42">
        <f t="shared" si="5"/>
        <v>3.356161833532481</v>
      </c>
      <c r="E78" s="43">
        <f t="shared" si="9"/>
        <v>672.63929455539915</v>
      </c>
      <c r="F78" s="42">
        <f t="shared" si="7"/>
        <v>674.31528746432559</v>
      </c>
    </row>
    <row r="79" spans="1:6" x14ac:dyDescent="0.25">
      <c r="A79" s="48">
        <v>43739</v>
      </c>
      <c r="B79" s="45">
        <f t="shared" si="8"/>
        <v>674.31528746432559</v>
      </c>
      <c r="C79" s="43">
        <f t="shared" si="6"/>
        <v>675.99545638892425</v>
      </c>
      <c r="D79" s="45">
        <f t="shared" si="5"/>
        <v>1.6801689245986113</v>
      </c>
      <c r="E79" s="27">
        <f t="shared" si="9"/>
        <v>674.31528746432559</v>
      </c>
      <c r="F79" s="42">
        <f t="shared" si="7"/>
        <v>0</v>
      </c>
    </row>
    <row r="80" spans="1:6" x14ac:dyDescent="0.25">
      <c r="A80"/>
      <c r="B80"/>
      <c r="C80"/>
      <c r="D80"/>
      <c r="E80"/>
      <c r="F80"/>
    </row>
    <row r="81" spans="1:6" x14ac:dyDescent="0.25">
      <c r="A81"/>
      <c r="B81"/>
      <c r="C81"/>
      <c r="D81"/>
      <c r="E81"/>
      <c r="F81"/>
    </row>
    <row r="82" spans="1:6" x14ac:dyDescent="0.25">
      <c r="A82"/>
      <c r="B82"/>
      <c r="C82"/>
      <c r="D82"/>
      <c r="E82"/>
      <c r="F82"/>
    </row>
    <row r="83" spans="1:6" x14ac:dyDescent="0.25">
      <c r="A83"/>
      <c r="B83"/>
      <c r="C83"/>
      <c r="D83"/>
      <c r="E83"/>
      <c r="F83"/>
    </row>
    <row r="84" spans="1:6" x14ac:dyDescent="0.25">
      <c r="A84"/>
      <c r="B84"/>
      <c r="C84"/>
      <c r="D84"/>
      <c r="E84"/>
      <c r="F84"/>
    </row>
    <row r="85" spans="1:6" x14ac:dyDescent="0.25">
      <c r="A85"/>
      <c r="B85"/>
      <c r="C85"/>
      <c r="D85"/>
      <c r="E85"/>
      <c r="F85"/>
    </row>
    <row r="86" spans="1:6" x14ac:dyDescent="0.25">
      <c r="A86"/>
      <c r="B86"/>
      <c r="C86"/>
      <c r="D86"/>
      <c r="E86"/>
      <c r="F86"/>
    </row>
    <row r="87" spans="1:6" x14ac:dyDescent="0.25">
      <c r="A87"/>
      <c r="B87"/>
      <c r="C87"/>
      <c r="D87"/>
      <c r="E87"/>
      <c r="F87"/>
    </row>
    <row r="88" spans="1:6" x14ac:dyDescent="0.25">
      <c r="A88"/>
      <c r="B88"/>
      <c r="C88"/>
      <c r="D88"/>
      <c r="E88"/>
      <c r="F88"/>
    </row>
    <row r="89" spans="1:6" x14ac:dyDescent="0.25">
      <c r="A89"/>
      <c r="B89"/>
      <c r="C89"/>
      <c r="D89"/>
      <c r="E89"/>
      <c r="F89"/>
    </row>
    <row r="90" spans="1:6" x14ac:dyDescent="0.25">
      <c r="A90"/>
      <c r="B90"/>
      <c r="C90"/>
      <c r="D90"/>
      <c r="E90"/>
      <c r="F90"/>
    </row>
    <row r="91" spans="1:6" x14ac:dyDescent="0.25">
      <c r="A91"/>
      <c r="B91"/>
      <c r="C91"/>
      <c r="D91"/>
      <c r="E91"/>
      <c r="F91"/>
    </row>
    <row r="92" spans="1:6" x14ac:dyDescent="0.25">
      <c r="A92"/>
      <c r="B92"/>
      <c r="C92"/>
      <c r="D92"/>
      <c r="E92"/>
      <c r="F92"/>
    </row>
    <row r="93" spans="1:6" x14ac:dyDescent="0.25">
      <c r="A93"/>
      <c r="B93"/>
      <c r="C93"/>
      <c r="D93"/>
      <c r="E93"/>
      <c r="F93"/>
    </row>
    <row r="94" spans="1:6" x14ac:dyDescent="0.25">
      <c r="A94"/>
      <c r="B94"/>
      <c r="C94"/>
      <c r="D94"/>
      <c r="E94"/>
      <c r="F94"/>
    </row>
    <row r="95" spans="1:6" x14ac:dyDescent="0.25">
      <c r="A95"/>
      <c r="B95"/>
      <c r="C95"/>
      <c r="D95"/>
      <c r="E95"/>
      <c r="F95"/>
    </row>
    <row r="96" spans="1:6" x14ac:dyDescent="0.25">
      <c r="A96"/>
      <c r="B96"/>
      <c r="C96"/>
      <c r="D96"/>
      <c r="E96"/>
      <c r="F96"/>
    </row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  <c r="B103"/>
      <c r="C103"/>
      <c r="D103"/>
      <c r="E103"/>
      <c r="F103"/>
    </row>
    <row r="104" spans="1:6" x14ac:dyDescent="0.25">
      <c r="A104"/>
      <c r="B104"/>
      <c r="C104"/>
      <c r="D104"/>
      <c r="E104"/>
      <c r="F104"/>
    </row>
    <row r="105" spans="1:6" x14ac:dyDescent="0.25">
      <c r="A105"/>
      <c r="B105"/>
      <c r="C105"/>
      <c r="D105"/>
      <c r="E105"/>
      <c r="F105"/>
    </row>
    <row r="106" spans="1:6" x14ac:dyDescent="0.25">
      <c r="A106"/>
      <c r="B106"/>
      <c r="C106"/>
      <c r="D106"/>
      <c r="E106"/>
      <c r="F106"/>
    </row>
    <row r="107" spans="1:6" x14ac:dyDescent="0.25">
      <c r="A107"/>
      <c r="B107"/>
      <c r="C107"/>
      <c r="D107"/>
      <c r="E107"/>
      <c r="F107"/>
    </row>
    <row r="108" spans="1:6" x14ac:dyDescent="0.25">
      <c r="A108"/>
      <c r="B108"/>
      <c r="C108"/>
      <c r="D108"/>
      <c r="E108"/>
      <c r="F108"/>
    </row>
    <row r="109" spans="1:6" x14ac:dyDescent="0.25">
      <c r="A109"/>
      <c r="B109"/>
      <c r="C109"/>
      <c r="D109"/>
      <c r="E109"/>
      <c r="F109"/>
    </row>
    <row r="110" spans="1:6" x14ac:dyDescent="0.25">
      <c r="A110"/>
      <c r="B110"/>
      <c r="C110"/>
      <c r="D110"/>
      <c r="E110"/>
      <c r="F110"/>
    </row>
    <row r="111" spans="1:6" x14ac:dyDescent="0.25">
      <c r="A111"/>
      <c r="B111"/>
      <c r="C111"/>
      <c r="D111"/>
      <c r="E111"/>
      <c r="F111"/>
    </row>
    <row r="112" spans="1:6" x14ac:dyDescent="0.25">
      <c r="A112"/>
      <c r="B112"/>
      <c r="C112"/>
      <c r="D112"/>
      <c r="E112"/>
      <c r="F112"/>
    </row>
    <row r="113" spans="1:6" x14ac:dyDescent="0.25">
      <c r="A113"/>
      <c r="B113"/>
      <c r="C113"/>
      <c r="D113"/>
      <c r="E113"/>
      <c r="F113"/>
    </row>
    <row r="114" spans="1:6" x14ac:dyDescent="0.25">
      <c r="A114"/>
      <c r="B114"/>
      <c r="C114"/>
      <c r="D114"/>
      <c r="E114"/>
      <c r="F114"/>
    </row>
    <row r="115" spans="1:6" x14ac:dyDescent="0.25">
      <c r="A115"/>
      <c r="B115"/>
      <c r="C115"/>
      <c r="D115"/>
      <c r="E115"/>
      <c r="F115"/>
    </row>
    <row r="116" spans="1:6" x14ac:dyDescent="0.25">
      <c r="A116"/>
      <c r="B116"/>
      <c r="C116"/>
      <c r="D116"/>
      <c r="E116"/>
      <c r="F116"/>
    </row>
    <row r="117" spans="1:6" x14ac:dyDescent="0.25">
      <c r="A117"/>
      <c r="B117"/>
      <c r="C117"/>
      <c r="D117"/>
      <c r="E117"/>
      <c r="F117"/>
    </row>
    <row r="118" spans="1:6" x14ac:dyDescent="0.25">
      <c r="A118"/>
      <c r="B118"/>
      <c r="C118"/>
      <c r="D118"/>
      <c r="E118"/>
      <c r="F118"/>
    </row>
    <row r="119" spans="1:6" x14ac:dyDescent="0.25">
      <c r="A119"/>
      <c r="B119"/>
      <c r="C119"/>
      <c r="D119"/>
      <c r="E119"/>
      <c r="F119"/>
    </row>
    <row r="120" spans="1:6" x14ac:dyDescent="0.25">
      <c r="A120"/>
      <c r="B120"/>
      <c r="C120"/>
      <c r="D120"/>
      <c r="E120"/>
      <c r="F120"/>
    </row>
    <row r="121" spans="1:6" x14ac:dyDescent="0.25">
      <c r="A121"/>
      <c r="B121"/>
      <c r="C121"/>
      <c r="D121"/>
      <c r="E121"/>
      <c r="F121"/>
    </row>
    <row r="122" spans="1:6" x14ac:dyDescent="0.25">
      <c r="A122"/>
      <c r="B122"/>
      <c r="C122"/>
      <c r="D122"/>
      <c r="E122"/>
      <c r="F122"/>
    </row>
    <row r="123" spans="1:6" x14ac:dyDescent="0.25">
      <c r="A123"/>
      <c r="B123"/>
      <c r="C123"/>
      <c r="D123"/>
      <c r="E123"/>
      <c r="F123"/>
    </row>
    <row r="124" spans="1:6" x14ac:dyDescent="0.25">
      <c r="A124"/>
      <c r="B124"/>
      <c r="C124"/>
      <c r="D124"/>
      <c r="E124"/>
      <c r="F124"/>
    </row>
    <row r="125" spans="1:6" x14ac:dyDescent="0.25">
      <c r="A125"/>
      <c r="B125"/>
      <c r="C125"/>
      <c r="D125"/>
      <c r="E125"/>
      <c r="F125"/>
    </row>
    <row r="126" spans="1:6" x14ac:dyDescent="0.25">
      <c r="A126"/>
      <c r="B126"/>
      <c r="C126"/>
      <c r="D126"/>
      <c r="E126"/>
      <c r="F126"/>
    </row>
    <row r="127" spans="1:6" x14ac:dyDescent="0.25">
      <c r="A127"/>
      <c r="B127"/>
      <c r="C127"/>
      <c r="D127"/>
      <c r="E127"/>
      <c r="F127"/>
    </row>
    <row r="128" spans="1:6" x14ac:dyDescent="0.25">
      <c r="A128"/>
      <c r="B128"/>
      <c r="C128"/>
      <c r="D128"/>
      <c r="E128"/>
      <c r="F128"/>
    </row>
    <row r="129" spans="1:6" x14ac:dyDescent="0.25">
      <c r="A129" s="44"/>
      <c r="B129" s="45"/>
      <c r="C129" s="43"/>
      <c r="D129" s="45"/>
      <c r="E129" s="27"/>
      <c r="F129" s="42"/>
    </row>
    <row r="130" spans="1:6" x14ac:dyDescent="0.25">
      <c r="A130" s="44"/>
      <c r="B130" s="45"/>
      <c r="C130" s="43"/>
      <c r="D130" s="45"/>
      <c r="E130" s="27"/>
      <c r="F130" s="42"/>
    </row>
    <row r="131" spans="1:6" x14ac:dyDescent="0.25">
      <c r="A131" s="44"/>
      <c r="B131" s="45"/>
      <c r="C131" s="43"/>
      <c r="D131" s="45"/>
      <c r="E131" s="27"/>
      <c r="F131" s="42"/>
    </row>
    <row r="132" spans="1:6" x14ac:dyDescent="0.25">
      <c r="A132" s="44"/>
      <c r="B132" s="45"/>
      <c r="C132" s="43"/>
      <c r="D132" s="45"/>
      <c r="E132" s="27"/>
      <c r="F132" s="42"/>
    </row>
    <row r="133" spans="1:6" x14ac:dyDescent="0.25">
      <c r="A133" s="44"/>
      <c r="B133" s="45"/>
      <c r="C133" s="43"/>
      <c r="D133" s="45"/>
      <c r="E133" s="27"/>
      <c r="F133" s="42"/>
    </row>
    <row r="134" spans="1:6" x14ac:dyDescent="0.25">
      <c r="A134" s="44"/>
      <c r="B134" s="45"/>
      <c r="C134" s="43"/>
      <c r="D134" s="45"/>
      <c r="E134" s="27"/>
      <c r="F134" s="42"/>
    </row>
    <row r="135" spans="1:6" x14ac:dyDescent="0.25">
      <c r="B135" s="42"/>
      <c r="C135" s="43"/>
      <c r="D135" s="42"/>
      <c r="E135" s="43"/>
      <c r="F135" s="42"/>
    </row>
    <row r="136" spans="1:6" x14ac:dyDescent="0.25">
      <c r="B136" s="42"/>
      <c r="C136" s="43"/>
      <c r="D136" s="42"/>
      <c r="E136" s="43"/>
      <c r="F136" s="42"/>
    </row>
    <row r="137" spans="1:6" x14ac:dyDescent="0.25">
      <c r="B137" s="42"/>
      <c r="C137" s="43"/>
      <c r="D137" s="42"/>
      <c r="E137" s="43"/>
      <c r="F137" s="42"/>
    </row>
    <row r="138" spans="1:6" x14ac:dyDescent="0.25">
      <c r="B138" s="42"/>
      <c r="C138" s="43"/>
      <c r="D138" s="42"/>
      <c r="E138" s="43"/>
      <c r="F138" s="42"/>
    </row>
    <row r="139" spans="1:6" x14ac:dyDescent="0.25">
      <c r="B139" s="42"/>
      <c r="C139" s="43"/>
      <c r="D139" s="42"/>
      <c r="E139" s="43"/>
      <c r="F139" s="42"/>
    </row>
    <row r="140" spans="1:6" x14ac:dyDescent="0.25">
      <c r="B140" s="42"/>
      <c r="C140" s="43"/>
      <c r="D140" s="42"/>
      <c r="E140" s="43"/>
      <c r="F140" s="42"/>
    </row>
    <row r="141" spans="1:6" x14ac:dyDescent="0.25">
      <c r="B141" s="42"/>
      <c r="C141" s="43"/>
      <c r="D141" s="42"/>
      <c r="E141" s="43"/>
      <c r="F141" s="42"/>
    </row>
    <row r="142" spans="1:6" x14ac:dyDescent="0.25">
      <c r="B142" s="42"/>
      <c r="C142" s="43"/>
      <c r="D142" s="42"/>
      <c r="E142" s="43"/>
      <c r="F142" s="42"/>
    </row>
    <row r="143" spans="1:6" x14ac:dyDescent="0.25">
      <c r="B143" s="42"/>
      <c r="C143" s="43"/>
      <c r="D143" s="42"/>
      <c r="E143" s="43"/>
      <c r="F143" s="42"/>
    </row>
    <row r="144" spans="1:6" x14ac:dyDescent="0.25">
      <c r="B144" s="42"/>
      <c r="C144" s="43"/>
      <c r="D144" s="42"/>
      <c r="E144" s="43"/>
      <c r="F144" s="42"/>
    </row>
    <row r="145" spans="2:6" x14ac:dyDescent="0.25">
      <c r="B145" s="42"/>
      <c r="C145" s="43"/>
      <c r="D145" s="42"/>
      <c r="E145" s="43"/>
      <c r="F145" s="42"/>
    </row>
    <row r="146" spans="2:6" x14ac:dyDescent="0.25">
      <c r="B146" s="42"/>
      <c r="C146" s="43"/>
      <c r="D146" s="42"/>
      <c r="E146" s="43"/>
      <c r="F146" s="42"/>
    </row>
    <row r="147" spans="2:6" x14ac:dyDescent="0.25">
      <c r="B147" s="42"/>
      <c r="C147" s="43"/>
      <c r="D147" s="42"/>
      <c r="E147" s="43"/>
      <c r="F147" s="42"/>
    </row>
    <row r="148" spans="2:6" x14ac:dyDescent="0.25">
      <c r="B148" s="42"/>
      <c r="C148" s="43"/>
      <c r="D148" s="42"/>
      <c r="E148" s="43"/>
      <c r="F148" s="42"/>
    </row>
    <row r="149" spans="2:6" x14ac:dyDescent="0.25">
      <c r="B149" s="42"/>
      <c r="C149" s="43"/>
      <c r="D149" s="42"/>
      <c r="E149" s="43"/>
      <c r="F149" s="42"/>
    </row>
    <row r="150" spans="2:6" x14ac:dyDescent="0.25">
      <c r="B150" s="42"/>
      <c r="C150" s="43"/>
      <c r="D150" s="42"/>
      <c r="E150" s="43"/>
      <c r="F150" s="42"/>
    </row>
    <row r="151" spans="2:6" x14ac:dyDescent="0.25">
      <c r="B151" s="42"/>
      <c r="C151" s="43"/>
      <c r="D151" s="42"/>
      <c r="E151" s="43"/>
      <c r="F151" s="42"/>
    </row>
    <row r="152" spans="2:6" x14ac:dyDescent="0.25">
      <c r="B152" s="42"/>
      <c r="C152" s="43"/>
      <c r="D152" s="42"/>
      <c r="E152" s="43"/>
      <c r="F152" s="42"/>
    </row>
    <row r="153" spans="2:6" x14ac:dyDescent="0.25">
      <c r="B153" s="42"/>
      <c r="C153" s="43"/>
      <c r="D153" s="42"/>
      <c r="E153" s="43"/>
      <c r="F153" s="42"/>
    </row>
    <row r="154" spans="2:6" x14ac:dyDescent="0.25">
      <c r="B154" s="42"/>
      <c r="C154" s="43"/>
      <c r="D154" s="42"/>
      <c r="E154" s="43"/>
      <c r="F154" s="42"/>
    </row>
    <row r="155" spans="2:6" x14ac:dyDescent="0.25">
      <c r="B155" s="42"/>
      <c r="C155" s="43"/>
      <c r="D155" s="42"/>
      <c r="E155" s="43"/>
      <c r="F155" s="42"/>
    </row>
    <row r="156" spans="2:6" x14ac:dyDescent="0.25">
      <c r="B156" s="42"/>
      <c r="C156" s="43"/>
      <c r="D156" s="42"/>
      <c r="E156" s="43"/>
      <c r="F156" s="42"/>
    </row>
    <row r="157" spans="2:6" x14ac:dyDescent="0.25">
      <c r="B157" s="42"/>
      <c r="C157" s="43"/>
      <c r="D157" s="42"/>
      <c r="E157" s="43"/>
      <c r="F157" s="42"/>
    </row>
    <row r="158" spans="2:6" x14ac:dyDescent="0.25">
      <c r="B158" s="42"/>
      <c r="C158" s="43"/>
      <c r="D158" s="42"/>
      <c r="E158" s="43"/>
      <c r="F158" s="42"/>
    </row>
    <row r="159" spans="2:6" x14ac:dyDescent="0.25">
      <c r="B159" s="42"/>
      <c r="C159" s="43"/>
      <c r="D159" s="42"/>
      <c r="E159" s="43"/>
      <c r="F159" s="42"/>
    </row>
    <row r="160" spans="2:6" x14ac:dyDescent="0.25">
      <c r="B160" s="42"/>
      <c r="C160" s="43"/>
      <c r="D160" s="42"/>
      <c r="E160" s="43"/>
      <c r="F160" s="42"/>
    </row>
    <row r="161" spans="2:6" x14ac:dyDescent="0.25">
      <c r="B161" s="42"/>
      <c r="C161" s="43"/>
      <c r="D161" s="42"/>
      <c r="E161" s="43"/>
      <c r="F161" s="42"/>
    </row>
    <row r="162" spans="2:6" x14ac:dyDescent="0.25">
      <c r="B162" s="42"/>
      <c r="C162" s="43"/>
      <c r="D162" s="42"/>
      <c r="E162" s="43"/>
      <c r="F162" s="42"/>
    </row>
    <row r="163" spans="2:6" x14ac:dyDescent="0.25">
      <c r="B163" s="42"/>
      <c r="C163" s="43"/>
      <c r="D163" s="42"/>
      <c r="E163" s="43"/>
      <c r="F163" s="42"/>
    </row>
    <row r="164" spans="2:6" x14ac:dyDescent="0.25">
      <c r="B164" s="42"/>
      <c r="C164" s="43"/>
      <c r="D164" s="42"/>
      <c r="E164" s="43"/>
      <c r="F164" s="42"/>
    </row>
    <row r="165" spans="2:6" x14ac:dyDescent="0.25">
      <c r="B165" s="42"/>
      <c r="C165" s="43"/>
      <c r="D165" s="42"/>
      <c r="E165" s="43"/>
      <c r="F165" s="42"/>
    </row>
    <row r="166" spans="2:6" x14ac:dyDescent="0.25">
      <c r="B166" s="42"/>
      <c r="C166" s="43"/>
      <c r="D166" s="42"/>
      <c r="E166" s="43"/>
      <c r="F166" s="42"/>
    </row>
    <row r="167" spans="2:6" x14ac:dyDescent="0.25">
      <c r="B167" s="42"/>
      <c r="C167" s="43"/>
      <c r="D167" s="42"/>
      <c r="E167" s="43"/>
      <c r="F167" s="42"/>
    </row>
    <row r="168" spans="2:6" x14ac:dyDescent="0.25">
      <c r="B168" s="42"/>
      <c r="C168" s="43"/>
      <c r="D168" s="42"/>
      <c r="E168" s="43"/>
      <c r="F168" s="42"/>
    </row>
    <row r="169" spans="2:6" x14ac:dyDescent="0.25">
      <c r="B169" s="42"/>
      <c r="C169" s="43"/>
      <c r="D169" s="42"/>
      <c r="E169" s="43"/>
      <c r="F169" s="42"/>
    </row>
    <row r="170" spans="2:6" x14ac:dyDescent="0.25">
      <c r="B170" s="42"/>
      <c r="C170" s="43"/>
      <c r="D170" s="42"/>
      <c r="E170" s="43"/>
      <c r="F170" s="42"/>
    </row>
    <row r="171" spans="2:6" x14ac:dyDescent="0.25">
      <c r="B171" s="42"/>
      <c r="C171" s="43"/>
      <c r="D171" s="42"/>
      <c r="E171" s="43"/>
      <c r="F171" s="42"/>
    </row>
    <row r="172" spans="2:6" x14ac:dyDescent="0.25">
      <c r="B172" s="42"/>
      <c r="C172" s="43"/>
      <c r="D172" s="42"/>
      <c r="E172" s="43"/>
      <c r="F172" s="42"/>
    </row>
    <row r="173" spans="2:6" x14ac:dyDescent="0.25">
      <c r="B173" s="42"/>
      <c r="C173" s="43"/>
      <c r="D173" s="42"/>
      <c r="E173" s="43"/>
      <c r="F173" s="42"/>
    </row>
    <row r="174" spans="2:6" x14ac:dyDescent="0.25">
      <c r="B174" s="42"/>
      <c r="C174" s="43"/>
      <c r="D174" s="42"/>
      <c r="E174" s="43"/>
      <c r="F174" s="42"/>
    </row>
    <row r="175" spans="2:6" x14ac:dyDescent="0.25">
      <c r="B175" s="42"/>
      <c r="C175" s="43"/>
      <c r="D175" s="42"/>
      <c r="E175" s="43"/>
      <c r="F175" s="42"/>
    </row>
    <row r="176" spans="2:6" x14ac:dyDescent="0.25">
      <c r="B176" s="42"/>
      <c r="C176" s="43"/>
      <c r="D176" s="42"/>
      <c r="E176" s="43"/>
      <c r="F176" s="42"/>
    </row>
    <row r="177" spans="2:6" x14ac:dyDescent="0.25">
      <c r="B177" s="42"/>
      <c r="C177" s="43"/>
      <c r="D177" s="42"/>
      <c r="E177" s="43"/>
      <c r="F177" s="42"/>
    </row>
    <row r="178" spans="2:6" x14ac:dyDescent="0.25">
      <c r="B178" s="42"/>
      <c r="C178" s="43"/>
      <c r="D178" s="42"/>
      <c r="E178" s="43"/>
      <c r="F178" s="42"/>
    </row>
    <row r="179" spans="2:6" x14ac:dyDescent="0.25">
      <c r="B179" s="42"/>
      <c r="C179" s="43"/>
      <c r="D179" s="42"/>
      <c r="E179" s="43"/>
      <c r="F179" s="42"/>
    </row>
    <row r="180" spans="2:6" x14ac:dyDescent="0.25">
      <c r="B180" s="42"/>
      <c r="C180" s="43"/>
      <c r="D180" s="42"/>
      <c r="E180" s="43"/>
      <c r="F180" s="42"/>
    </row>
    <row r="181" spans="2:6" x14ac:dyDescent="0.25">
      <c r="B181" s="42"/>
      <c r="C181" s="43"/>
      <c r="D181" s="42"/>
      <c r="E181" s="43"/>
      <c r="F181" s="42"/>
    </row>
    <row r="182" spans="2:6" x14ac:dyDescent="0.25">
      <c r="B182" s="42"/>
      <c r="C182" s="43"/>
      <c r="D182" s="42"/>
      <c r="E182" s="43"/>
      <c r="F182" s="42"/>
    </row>
    <row r="183" spans="2:6" x14ac:dyDescent="0.25">
      <c r="B183" s="42"/>
      <c r="C183" s="43"/>
      <c r="D183" s="42"/>
      <c r="E183" s="43"/>
      <c r="F183" s="42"/>
    </row>
    <row r="184" spans="2:6" x14ac:dyDescent="0.25">
      <c r="B184" s="42"/>
      <c r="C184" s="43"/>
      <c r="D184" s="42"/>
      <c r="E184" s="43"/>
      <c r="F184" s="42"/>
    </row>
    <row r="185" spans="2:6" x14ac:dyDescent="0.25">
      <c r="B185" s="42"/>
      <c r="C185" s="43"/>
      <c r="D185" s="42"/>
      <c r="E185" s="43"/>
      <c r="F185" s="42"/>
    </row>
    <row r="186" spans="2:6" x14ac:dyDescent="0.25">
      <c r="B186" s="42"/>
      <c r="C186" s="43"/>
      <c r="D186" s="42"/>
      <c r="E186" s="43"/>
      <c r="F186" s="42"/>
    </row>
    <row r="187" spans="2:6" x14ac:dyDescent="0.25">
      <c r="B187" s="42"/>
      <c r="C187" s="43"/>
      <c r="D187" s="42"/>
      <c r="E187" s="43"/>
      <c r="F187" s="42"/>
    </row>
    <row r="188" spans="2:6" x14ac:dyDescent="0.25">
      <c r="B188" s="42"/>
      <c r="C188" s="43"/>
      <c r="D188" s="42"/>
      <c r="E188" s="43"/>
      <c r="F188" s="42"/>
    </row>
    <row r="189" spans="2:6" x14ac:dyDescent="0.25">
      <c r="B189" s="42"/>
      <c r="C189" s="43"/>
      <c r="D189" s="42"/>
      <c r="E189" s="43"/>
      <c r="F189" s="42"/>
    </row>
    <row r="190" spans="2:6" x14ac:dyDescent="0.25">
      <c r="B190" s="42"/>
      <c r="C190" s="43"/>
      <c r="D190" s="42"/>
      <c r="E190" s="43"/>
      <c r="F190" s="42"/>
    </row>
    <row r="191" spans="2:6" x14ac:dyDescent="0.25">
      <c r="B191" s="42"/>
      <c r="C191" s="43"/>
      <c r="D191" s="42"/>
      <c r="E191" s="43"/>
      <c r="F191" s="42"/>
    </row>
    <row r="192" spans="2:6" x14ac:dyDescent="0.25">
      <c r="B192" s="42"/>
      <c r="C192" s="43"/>
      <c r="D192" s="42"/>
      <c r="E192" s="43"/>
      <c r="F192" s="42"/>
    </row>
    <row r="193" spans="2:6" x14ac:dyDescent="0.25">
      <c r="B193" s="42"/>
      <c r="C193" s="43"/>
      <c r="D193" s="42"/>
      <c r="E193" s="43"/>
      <c r="F193" s="42"/>
    </row>
    <row r="194" spans="2:6" x14ac:dyDescent="0.25">
      <c r="B194" s="42"/>
      <c r="C194" s="43"/>
      <c r="D194" s="42"/>
      <c r="E194" s="43"/>
      <c r="F194" s="42"/>
    </row>
    <row r="195" spans="2:6" x14ac:dyDescent="0.25">
      <c r="B195" s="42"/>
      <c r="C195" s="43"/>
      <c r="D195" s="42"/>
      <c r="E195" s="43"/>
      <c r="F195" s="42"/>
    </row>
    <row r="196" spans="2:6" x14ac:dyDescent="0.25">
      <c r="B196" s="42"/>
      <c r="C196" s="43"/>
      <c r="D196" s="42"/>
      <c r="E196" s="43"/>
      <c r="F196" s="42"/>
    </row>
    <row r="197" spans="2:6" x14ac:dyDescent="0.25">
      <c r="B197" s="42"/>
      <c r="C197" s="43"/>
      <c r="D197" s="42"/>
      <c r="E197" s="43"/>
      <c r="F197" s="42"/>
    </row>
    <row r="198" spans="2:6" x14ac:dyDescent="0.25">
      <c r="B198" s="42"/>
      <c r="C198" s="43"/>
      <c r="D198" s="42"/>
      <c r="E198" s="43"/>
      <c r="F198" s="42"/>
    </row>
    <row r="199" spans="2:6" x14ac:dyDescent="0.25">
      <c r="B199" s="42"/>
      <c r="C199" s="43"/>
      <c r="D199" s="42"/>
      <c r="E199" s="43"/>
      <c r="F199" s="42"/>
    </row>
    <row r="200" spans="2:6" x14ac:dyDescent="0.25">
      <c r="B200" s="42"/>
      <c r="C200" s="43"/>
      <c r="D200" s="42"/>
      <c r="E200" s="43"/>
      <c r="F200" s="42"/>
    </row>
    <row r="201" spans="2:6" x14ac:dyDescent="0.25">
      <c r="B201" s="42"/>
      <c r="C201" s="43"/>
      <c r="D201" s="42"/>
      <c r="E201" s="43"/>
      <c r="F201" s="42"/>
    </row>
    <row r="202" spans="2:6" x14ac:dyDescent="0.25">
      <c r="B202" s="42"/>
      <c r="C202" s="43"/>
      <c r="D202" s="42"/>
      <c r="E202" s="43"/>
      <c r="F202" s="42"/>
    </row>
    <row r="203" spans="2:6" x14ac:dyDescent="0.25">
      <c r="B203" s="42"/>
      <c r="C203" s="43"/>
      <c r="D203" s="42"/>
      <c r="E203" s="43"/>
      <c r="F203" s="42"/>
    </row>
    <row r="204" spans="2:6" x14ac:dyDescent="0.25">
      <c r="B204" s="42"/>
      <c r="C204" s="43"/>
      <c r="D204" s="42"/>
      <c r="E204" s="43"/>
      <c r="F204" s="42"/>
    </row>
    <row r="205" spans="2:6" x14ac:dyDescent="0.25">
      <c r="B205" s="42"/>
      <c r="C205" s="43"/>
      <c r="D205" s="42"/>
      <c r="E205" s="43"/>
      <c r="F205" s="42"/>
    </row>
    <row r="206" spans="2:6" x14ac:dyDescent="0.25">
      <c r="B206" s="42"/>
      <c r="C206" s="43"/>
      <c r="D206" s="42"/>
      <c r="E206" s="43"/>
      <c r="F206" s="42"/>
    </row>
    <row r="207" spans="2:6" x14ac:dyDescent="0.25">
      <c r="B207" s="42"/>
      <c r="C207" s="43"/>
      <c r="D207" s="42"/>
      <c r="E207" s="43"/>
      <c r="F207" s="42"/>
    </row>
    <row r="208" spans="2:6" x14ac:dyDescent="0.25">
      <c r="B208" s="42"/>
      <c r="C208" s="43"/>
      <c r="D208" s="42"/>
      <c r="E208" s="43"/>
      <c r="F208" s="42"/>
    </row>
    <row r="209" spans="2:6" x14ac:dyDescent="0.25">
      <c r="B209" s="42"/>
      <c r="C209" s="43"/>
      <c r="D209" s="42"/>
      <c r="E209" s="43"/>
      <c r="F209" s="42"/>
    </row>
    <row r="210" spans="2:6" x14ac:dyDescent="0.25">
      <c r="B210" s="42"/>
      <c r="C210" s="43"/>
      <c r="D210" s="42"/>
      <c r="E210" s="43"/>
      <c r="F210" s="42"/>
    </row>
    <row r="211" spans="2:6" x14ac:dyDescent="0.25">
      <c r="B211" s="42"/>
      <c r="C211" s="43"/>
      <c r="D211" s="42"/>
      <c r="E211" s="43"/>
      <c r="F211" s="42"/>
    </row>
    <row r="212" spans="2:6" x14ac:dyDescent="0.25">
      <c r="B212" s="42"/>
      <c r="C212" s="43"/>
      <c r="D212" s="42"/>
      <c r="E212" s="43"/>
      <c r="F212" s="42"/>
    </row>
    <row r="213" spans="2:6" x14ac:dyDescent="0.25">
      <c r="B213" s="42"/>
      <c r="C213" s="43"/>
      <c r="D213" s="42"/>
      <c r="E213" s="43"/>
      <c r="F213" s="42"/>
    </row>
    <row r="214" spans="2:6" x14ac:dyDescent="0.25">
      <c r="B214" s="42"/>
      <c r="C214" s="43"/>
      <c r="D214" s="42"/>
      <c r="E214" s="43"/>
      <c r="F214" s="42"/>
    </row>
    <row r="215" spans="2:6" x14ac:dyDescent="0.25">
      <c r="B215" s="42"/>
      <c r="C215" s="43"/>
      <c r="D215" s="42"/>
      <c r="E215" s="43"/>
      <c r="F215" s="42"/>
    </row>
    <row r="216" spans="2:6" x14ac:dyDescent="0.25">
      <c r="B216" s="42"/>
      <c r="C216" s="43"/>
      <c r="D216" s="42"/>
      <c r="E216" s="43"/>
      <c r="F216" s="42"/>
    </row>
    <row r="217" spans="2:6" x14ac:dyDescent="0.25">
      <c r="B217" s="42"/>
      <c r="C217" s="43"/>
      <c r="D217" s="42"/>
      <c r="E217" s="43"/>
      <c r="F217" s="42"/>
    </row>
    <row r="218" spans="2:6" x14ac:dyDescent="0.25">
      <c r="B218" s="42"/>
      <c r="C218" s="43"/>
      <c r="D218" s="42"/>
      <c r="E218" s="43"/>
      <c r="F218" s="42"/>
    </row>
    <row r="219" spans="2:6" x14ac:dyDescent="0.25">
      <c r="B219" s="42"/>
      <c r="C219" s="43"/>
      <c r="D219" s="42"/>
      <c r="E219" s="43"/>
      <c r="F219" s="42"/>
    </row>
    <row r="220" spans="2:6" x14ac:dyDescent="0.25">
      <c r="B220" s="42"/>
      <c r="C220" s="43"/>
      <c r="D220" s="42"/>
      <c r="E220" s="43"/>
      <c r="F220" s="42"/>
    </row>
    <row r="221" spans="2:6" x14ac:dyDescent="0.25">
      <c r="B221" s="42"/>
      <c r="C221" s="43"/>
      <c r="D221" s="42"/>
      <c r="E221" s="43"/>
      <c r="F221" s="42"/>
    </row>
    <row r="222" spans="2:6" x14ac:dyDescent="0.25">
      <c r="B222" s="42"/>
      <c r="C222" s="43"/>
      <c r="D222" s="42"/>
      <c r="E222" s="43"/>
      <c r="F222" s="42"/>
    </row>
    <row r="223" spans="2:6" x14ac:dyDescent="0.25">
      <c r="B223" s="42"/>
      <c r="C223" s="43"/>
      <c r="D223" s="42"/>
      <c r="E223" s="43"/>
      <c r="F223" s="42"/>
    </row>
    <row r="224" spans="2:6" x14ac:dyDescent="0.25">
      <c r="B224" s="42"/>
      <c r="C224" s="43"/>
      <c r="D224" s="42"/>
      <c r="E224" s="43"/>
      <c r="F224" s="42"/>
    </row>
    <row r="225" spans="2:6" x14ac:dyDescent="0.25">
      <c r="B225" s="42"/>
      <c r="C225" s="43"/>
      <c r="D225" s="42"/>
      <c r="E225" s="43"/>
      <c r="F225" s="42"/>
    </row>
    <row r="226" spans="2:6" x14ac:dyDescent="0.25">
      <c r="B226" s="42"/>
      <c r="C226" s="43"/>
      <c r="D226" s="42"/>
      <c r="E226" s="43"/>
      <c r="F226" s="42"/>
    </row>
    <row r="227" spans="2:6" x14ac:dyDescent="0.25">
      <c r="B227" s="42"/>
      <c r="C227" s="43"/>
      <c r="D227" s="42"/>
      <c r="E227" s="43"/>
      <c r="F227" s="42"/>
    </row>
    <row r="228" spans="2:6" x14ac:dyDescent="0.25">
      <c r="B228" s="42"/>
      <c r="C228" s="43"/>
      <c r="D228" s="42"/>
      <c r="E228" s="43"/>
      <c r="F228" s="42"/>
    </row>
    <row r="229" spans="2:6" x14ac:dyDescent="0.25">
      <c r="B229" s="42"/>
      <c r="C229" s="43"/>
      <c r="D229" s="42"/>
      <c r="E229" s="43"/>
      <c r="F229" s="42"/>
    </row>
    <row r="230" spans="2:6" x14ac:dyDescent="0.25">
      <c r="B230" s="42"/>
      <c r="C230" s="43"/>
      <c r="D230" s="42"/>
      <c r="E230" s="43"/>
      <c r="F230" s="42"/>
    </row>
    <row r="231" spans="2:6" x14ac:dyDescent="0.25">
      <c r="B231" s="42"/>
      <c r="C231" s="43"/>
      <c r="D231" s="42"/>
      <c r="E231" s="43"/>
      <c r="F231" s="42"/>
    </row>
    <row r="232" spans="2:6" x14ac:dyDescent="0.25">
      <c r="B232" s="42"/>
      <c r="C232" s="43"/>
      <c r="D232" s="42"/>
      <c r="E232" s="43"/>
      <c r="F232" s="42"/>
    </row>
    <row r="233" spans="2:6" x14ac:dyDescent="0.25">
      <c r="B233" s="42"/>
      <c r="C233" s="43"/>
      <c r="D233" s="42"/>
      <c r="E233" s="43"/>
      <c r="F233" s="42"/>
    </row>
    <row r="234" spans="2:6" x14ac:dyDescent="0.25">
      <c r="B234" s="42"/>
      <c r="C234" s="43"/>
      <c r="D234" s="42"/>
      <c r="E234" s="43"/>
      <c r="F234" s="42"/>
    </row>
    <row r="235" spans="2:6" x14ac:dyDescent="0.25">
      <c r="B235" s="42"/>
      <c r="C235" s="43"/>
      <c r="D235" s="42"/>
      <c r="E235" s="43"/>
      <c r="F235" s="42"/>
    </row>
    <row r="236" spans="2:6" x14ac:dyDescent="0.25">
      <c r="B236" s="42"/>
      <c r="C236" s="43"/>
      <c r="D236" s="42"/>
      <c r="E236" s="43"/>
      <c r="F236" s="42"/>
    </row>
    <row r="237" spans="2:6" x14ac:dyDescent="0.25">
      <c r="B237" s="42"/>
      <c r="C237" s="43"/>
      <c r="D237" s="42"/>
      <c r="E237" s="43"/>
      <c r="F237" s="42"/>
    </row>
    <row r="238" spans="2:6" x14ac:dyDescent="0.25">
      <c r="B238" s="42"/>
      <c r="C238" s="43"/>
      <c r="D238" s="42"/>
      <c r="E238" s="43"/>
      <c r="F238" s="42"/>
    </row>
    <row r="239" spans="2:6" x14ac:dyDescent="0.25">
      <c r="B239" s="42"/>
      <c r="C239" s="43"/>
      <c r="D239" s="42"/>
      <c r="E239" s="43"/>
      <c r="F239" s="42"/>
    </row>
    <row r="240" spans="2:6" x14ac:dyDescent="0.25">
      <c r="B240" s="42"/>
      <c r="C240" s="43"/>
      <c r="D240" s="42"/>
      <c r="E240" s="43"/>
      <c r="F240" s="42"/>
    </row>
    <row r="241" spans="2:6" x14ac:dyDescent="0.25">
      <c r="B241" s="42"/>
      <c r="C241" s="43"/>
      <c r="D241" s="42"/>
      <c r="E241" s="43"/>
      <c r="F241" s="42"/>
    </row>
    <row r="242" spans="2:6" x14ac:dyDescent="0.25">
      <c r="B242" s="42"/>
      <c r="C242" s="43"/>
      <c r="D242" s="42"/>
      <c r="E242" s="43"/>
      <c r="F242" s="42"/>
    </row>
    <row r="243" spans="2:6" x14ac:dyDescent="0.25">
      <c r="B243" s="42"/>
      <c r="C243" s="43"/>
      <c r="D243" s="42"/>
      <c r="E243" s="43"/>
      <c r="F243" s="42"/>
    </row>
    <row r="244" spans="2:6" x14ac:dyDescent="0.25">
      <c r="B244" s="42"/>
      <c r="C244" s="43"/>
      <c r="D244" s="42"/>
      <c r="E244" s="43"/>
      <c r="F244" s="42"/>
    </row>
    <row r="245" spans="2:6" x14ac:dyDescent="0.25">
      <c r="B245" s="42"/>
      <c r="C245" s="43"/>
      <c r="D245" s="42"/>
      <c r="E245" s="43"/>
      <c r="F245" s="42"/>
    </row>
    <row r="246" spans="2:6" x14ac:dyDescent="0.25">
      <c r="B246" s="42"/>
      <c r="C246" s="43"/>
      <c r="D246" s="42"/>
      <c r="E246" s="43"/>
      <c r="F246" s="42"/>
    </row>
    <row r="247" spans="2:6" x14ac:dyDescent="0.25">
      <c r="B247" s="42"/>
      <c r="C247" s="43"/>
      <c r="D247" s="42"/>
      <c r="E247" s="43"/>
      <c r="F247" s="42"/>
    </row>
    <row r="248" spans="2:6" x14ac:dyDescent="0.25">
      <c r="B248" s="42"/>
      <c r="C248" s="43"/>
      <c r="D248" s="42"/>
      <c r="E248" s="43"/>
      <c r="F248" s="42"/>
    </row>
    <row r="249" spans="2:6" x14ac:dyDescent="0.25">
      <c r="B249" s="42"/>
      <c r="C249" s="43"/>
      <c r="D249" s="42"/>
      <c r="E249" s="43"/>
      <c r="F249" s="42"/>
    </row>
    <row r="250" spans="2:6" x14ac:dyDescent="0.25">
      <c r="B250" s="42"/>
      <c r="C250" s="43"/>
      <c r="D250" s="42"/>
      <c r="E250" s="43"/>
      <c r="F250" s="42"/>
    </row>
    <row r="251" spans="2:6" x14ac:dyDescent="0.25">
      <c r="B251" s="42"/>
      <c r="C251" s="43"/>
      <c r="D251" s="42"/>
      <c r="E251" s="43"/>
      <c r="F251" s="42"/>
    </row>
    <row r="252" spans="2:6" x14ac:dyDescent="0.25">
      <c r="B252" s="42"/>
      <c r="C252" s="43"/>
      <c r="D252" s="42"/>
      <c r="E252" s="43"/>
      <c r="F252" s="42"/>
    </row>
    <row r="253" spans="2:6" x14ac:dyDescent="0.25">
      <c r="B253" s="42"/>
      <c r="C253" s="43"/>
      <c r="D253" s="42"/>
      <c r="E253" s="43"/>
      <c r="F253" s="42"/>
    </row>
    <row r="254" spans="2:6" x14ac:dyDescent="0.25">
      <c r="B254" s="42"/>
      <c r="C254" s="43"/>
      <c r="D254" s="42"/>
      <c r="E254" s="43"/>
      <c r="F254" s="42"/>
    </row>
    <row r="255" spans="2:6" x14ac:dyDescent="0.25">
      <c r="B255" s="42"/>
      <c r="C255" s="43"/>
      <c r="D255" s="42"/>
      <c r="E255" s="43"/>
      <c r="F255" s="42"/>
    </row>
    <row r="256" spans="2:6" x14ac:dyDescent="0.25">
      <c r="B256" s="42"/>
      <c r="C256" s="43"/>
      <c r="D256" s="42"/>
      <c r="E256" s="43"/>
      <c r="F256" s="42"/>
    </row>
    <row r="257" spans="2:6" x14ac:dyDescent="0.25">
      <c r="B257" s="42"/>
      <c r="C257" s="43"/>
      <c r="D257" s="42"/>
      <c r="E257" s="43"/>
      <c r="F257" s="42"/>
    </row>
    <row r="258" spans="2:6" x14ac:dyDescent="0.25">
      <c r="B258" s="42"/>
      <c r="C258" s="43"/>
      <c r="D258" s="42"/>
      <c r="E258" s="43"/>
      <c r="F258" s="42"/>
    </row>
    <row r="259" spans="2:6" x14ac:dyDescent="0.25">
      <c r="B259" s="42"/>
      <c r="C259" s="43"/>
      <c r="D259" s="42"/>
      <c r="E259" s="43"/>
      <c r="F259" s="42"/>
    </row>
    <row r="260" spans="2:6" x14ac:dyDescent="0.25">
      <c r="B260" s="42"/>
      <c r="C260" s="43"/>
      <c r="D260" s="42"/>
      <c r="E260" s="43"/>
      <c r="F260" s="42"/>
    </row>
    <row r="261" spans="2:6" x14ac:dyDescent="0.25">
      <c r="B261" s="42"/>
      <c r="C261" s="43"/>
      <c r="D261" s="42"/>
      <c r="E261" s="43"/>
      <c r="F261" s="42"/>
    </row>
    <row r="262" spans="2:6" x14ac:dyDescent="0.25">
      <c r="B262" s="42"/>
      <c r="C262" s="43"/>
      <c r="D262" s="42"/>
      <c r="E262" s="43"/>
      <c r="F262" s="42"/>
    </row>
    <row r="263" spans="2:6" x14ac:dyDescent="0.25">
      <c r="B263" s="42"/>
      <c r="C263" s="43"/>
      <c r="D263" s="42"/>
      <c r="E263" s="43"/>
      <c r="F263" s="42"/>
    </row>
    <row r="264" spans="2:6" x14ac:dyDescent="0.25">
      <c r="B264" s="42"/>
      <c r="C264" s="43"/>
      <c r="D264" s="42"/>
      <c r="E264" s="43"/>
      <c r="F264" s="42"/>
    </row>
    <row r="265" spans="2:6" x14ac:dyDescent="0.25">
      <c r="B265" s="42"/>
      <c r="C265" s="43"/>
      <c r="D265" s="42"/>
      <c r="E265" s="43"/>
      <c r="F265" s="42"/>
    </row>
    <row r="266" spans="2:6" x14ac:dyDescent="0.25">
      <c r="B266" s="42"/>
      <c r="C266" s="43"/>
      <c r="D266" s="42"/>
      <c r="E266" s="43"/>
      <c r="F266" s="42"/>
    </row>
    <row r="267" spans="2:6" x14ac:dyDescent="0.25">
      <c r="B267" s="42"/>
      <c r="C267" s="43"/>
      <c r="D267" s="42"/>
      <c r="E267" s="43"/>
      <c r="F267" s="42"/>
    </row>
    <row r="268" spans="2:6" x14ac:dyDescent="0.25">
      <c r="B268" s="42"/>
      <c r="C268" s="43"/>
      <c r="D268" s="42"/>
      <c r="E268" s="43"/>
      <c r="F268" s="42"/>
    </row>
    <row r="269" spans="2:6" x14ac:dyDescent="0.25">
      <c r="B269" s="42"/>
      <c r="C269" s="43"/>
      <c r="D269" s="42"/>
      <c r="E269" s="43"/>
      <c r="F269" s="42"/>
    </row>
    <row r="270" spans="2:6" x14ac:dyDescent="0.25">
      <c r="B270" s="42"/>
      <c r="C270" s="43"/>
      <c r="D270" s="42"/>
      <c r="E270" s="43"/>
      <c r="F270" s="42"/>
    </row>
    <row r="271" spans="2:6" x14ac:dyDescent="0.25">
      <c r="B271" s="42"/>
      <c r="C271" s="43"/>
      <c r="D271" s="42"/>
      <c r="E271" s="43"/>
      <c r="F271" s="42"/>
    </row>
    <row r="272" spans="2:6" x14ac:dyDescent="0.25">
      <c r="B272" s="42"/>
      <c r="C272" s="43"/>
      <c r="D272" s="42"/>
      <c r="E272" s="43"/>
      <c r="F272" s="42"/>
    </row>
    <row r="273" spans="2:6" x14ac:dyDescent="0.25">
      <c r="B273" s="42"/>
      <c r="C273" s="43"/>
      <c r="D273" s="42"/>
      <c r="E273" s="43"/>
      <c r="F273" s="42"/>
    </row>
    <row r="274" spans="2:6" x14ac:dyDescent="0.25">
      <c r="B274" s="42"/>
      <c r="C274" s="43"/>
      <c r="D274" s="42"/>
      <c r="E274" s="43"/>
      <c r="F274" s="42"/>
    </row>
    <row r="275" spans="2:6" x14ac:dyDescent="0.25">
      <c r="B275" s="42"/>
      <c r="C275" s="43"/>
      <c r="D275" s="42"/>
      <c r="E275" s="43"/>
      <c r="F275" s="42"/>
    </row>
    <row r="276" spans="2:6" x14ac:dyDescent="0.25">
      <c r="B276" s="42"/>
      <c r="C276" s="43"/>
      <c r="D276" s="42"/>
      <c r="E276" s="43"/>
      <c r="F276" s="42"/>
    </row>
    <row r="277" spans="2:6" x14ac:dyDescent="0.25">
      <c r="B277" s="42"/>
      <c r="C277" s="43"/>
      <c r="D277" s="42"/>
      <c r="E277" s="43"/>
      <c r="F277" s="42"/>
    </row>
    <row r="278" spans="2:6" x14ac:dyDescent="0.25">
      <c r="B278" s="42"/>
      <c r="C278" s="43"/>
      <c r="D278" s="42"/>
      <c r="E278" s="43"/>
      <c r="F278" s="42"/>
    </row>
    <row r="279" spans="2:6" x14ac:dyDescent="0.25">
      <c r="B279" s="42"/>
      <c r="C279" s="43"/>
      <c r="D279" s="42"/>
      <c r="E279" s="43"/>
      <c r="F279" s="42"/>
    </row>
    <row r="280" spans="2:6" x14ac:dyDescent="0.25">
      <c r="B280" s="42"/>
      <c r="C280" s="43"/>
      <c r="D280" s="42"/>
      <c r="E280" s="43"/>
      <c r="F280" s="42"/>
    </row>
    <row r="281" spans="2:6" x14ac:dyDescent="0.25">
      <c r="B281" s="42"/>
      <c r="C281" s="43"/>
      <c r="D281" s="42"/>
      <c r="E281" s="43"/>
      <c r="F281" s="42"/>
    </row>
    <row r="282" spans="2:6" x14ac:dyDescent="0.25">
      <c r="B282" s="42"/>
      <c r="C282" s="43"/>
      <c r="D282" s="42"/>
      <c r="E282" s="43"/>
      <c r="F282" s="42"/>
    </row>
    <row r="283" spans="2:6" x14ac:dyDescent="0.25">
      <c r="B283" s="42"/>
      <c r="C283" s="43"/>
      <c r="D283" s="42"/>
      <c r="E283" s="43"/>
      <c r="F283" s="42"/>
    </row>
    <row r="284" spans="2:6" x14ac:dyDescent="0.25">
      <c r="B284" s="42"/>
      <c r="C284" s="43"/>
      <c r="D284" s="42"/>
      <c r="E284" s="43"/>
      <c r="F284" s="42"/>
    </row>
    <row r="285" spans="2:6" x14ac:dyDescent="0.25">
      <c r="B285" s="42"/>
      <c r="C285" s="43"/>
      <c r="D285" s="42"/>
      <c r="E285" s="43"/>
      <c r="F285" s="42"/>
    </row>
    <row r="286" spans="2:6" x14ac:dyDescent="0.25">
      <c r="B286" s="42"/>
      <c r="C286" s="43"/>
      <c r="D286" s="42"/>
      <c r="E286" s="43"/>
      <c r="F286" s="42"/>
    </row>
    <row r="287" spans="2:6" x14ac:dyDescent="0.25">
      <c r="B287" s="42"/>
      <c r="C287" s="43"/>
      <c r="D287" s="42"/>
      <c r="E287" s="43"/>
      <c r="F287" s="42"/>
    </row>
    <row r="288" spans="2:6" x14ac:dyDescent="0.25">
      <c r="B288" s="42"/>
      <c r="C288" s="43"/>
      <c r="D288" s="42"/>
      <c r="E288" s="43"/>
      <c r="F288" s="42"/>
    </row>
    <row r="289" spans="2:6" x14ac:dyDescent="0.25">
      <c r="B289" s="42"/>
      <c r="C289" s="43"/>
      <c r="D289" s="42"/>
      <c r="E289" s="43"/>
      <c r="F289" s="42"/>
    </row>
    <row r="290" spans="2:6" x14ac:dyDescent="0.25">
      <c r="B290" s="42"/>
      <c r="C290" s="43"/>
      <c r="D290" s="42"/>
      <c r="E290" s="43"/>
      <c r="F290" s="42"/>
    </row>
    <row r="291" spans="2:6" x14ac:dyDescent="0.25">
      <c r="B291" s="42"/>
      <c r="C291" s="43"/>
      <c r="D291" s="42"/>
      <c r="E291" s="43"/>
      <c r="F291" s="42"/>
    </row>
    <row r="292" spans="2:6" x14ac:dyDescent="0.25">
      <c r="B292" s="42"/>
      <c r="C292" s="43"/>
      <c r="D292" s="42"/>
      <c r="E292" s="43"/>
      <c r="F292" s="42"/>
    </row>
    <row r="293" spans="2:6" x14ac:dyDescent="0.25">
      <c r="B293" s="42"/>
      <c r="C293" s="43"/>
      <c r="D293" s="42"/>
      <c r="E293" s="43"/>
      <c r="F293" s="42"/>
    </row>
    <row r="294" spans="2:6" x14ac:dyDescent="0.25">
      <c r="B294" s="42"/>
      <c r="C294" s="43"/>
      <c r="D294" s="42"/>
      <c r="E294" s="43"/>
      <c r="F294" s="42"/>
    </row>
    <row r="295" spans="2:6" x14ac:dyDescent="0.25">
      <c r="B295" s="42"/>
      <c r="C295" s="43"/>
      <c r="D295" s="42"/>
      <c r="E295" s="43"/>
      <c r="F295" s="42"/>
    </row>
    <row r="296" spans="2:6" x14ac:dyDescent="0.25">
      <c r="B296" s="42"/>
      <c r="C296" s="43"/>
      <c r="D296" s="42"/>
      <c r="E296" s="43"/>
      <c r="F296" s="42"/>
    </row>
    <row r="297" spans="2:6" x14ac:dyDescent="0.25">
      <c r="B297" s="42"/>
      <c r="C297" s="43"/>
      <c r="D297" s="42"/>
      <c r="E297" s="43"/>
      <c r="F297" s="42"/>
    </row>
    <row r="298" spans="2:6" x14ac:dyDescent="0.25">
      <c r="B298" s="42"/>
      <c r="C298" s="43"/>
      <c r="D298" s="42"/>
      <c r="E298" s="43"/>
      <c r="F298" s="42"/>
    </row>
    <row r="299" spans="2:6" x14ac:dyDescent="0.25">
      <c r="B299" s="42"/>
      <c r="C299" s="43"/>
      <c r="D299" s="42"/>
      <c r="E299" s="43"/>
      <c r="F299" s="42"/>
    </row>
    <row r="300" spans="2:6" x14ac:dyDescent="0.25">
      <c r="B300" s="42"/>
      <c r="C300" s="43"/>
      <c r="D300" s="42"/>
      <c r="E300" s="43"/>
      <c r="F300" s="42"/>
    </row>
    <row r="301" spans="2:6" x14ac:dyDescent="0.25">
      <c r="B301" s="42"/>
      <c r="C301" s="43"/>
      <c r="D301" s="42"/>
      <c r="E301" s="43"/>
      <c r="F301" s="42"/>
    </row>
    <row r="302" spans="2:6" x14ac:dyDescent="0.25">
      <c r="B302" s="42"/>
      <c r="C302" s="43"/>
      <c r="D302" s="42"/>
      <c r="E302" s="43"/>
      <c r="F302" s="42"/>
    </row>
    <row r="303" spans="2:6" x14ac:dyDescent="0.25">
      <c r="B303" s="42"/>
      <c r="C303" s="43"/>
      <c r="D303" s="42"/>
      <c r="E303" s="43"/>
      <c r="F303" s="42"/>
    </row>
    <row r="304" spans="2:6" x14ac:dyDescent="0.25">
      <c r="B304" s="42"/>
      <c r="C304" s="43"/>
      <c r="D304" s="42"/>
      <c r="E304" s="43"/>
      <c r="F304" s="42"/>
    </row>
    <row r="305" spans="2:6" x14ac:dyDescent="0.25">
      <c r="B305" s="42"/>
      <c r="C305" s="43"/>
      <c r="D305" s="42"/>
      <c r="E305" s="43"/>
      <c r="F305" s="42"/>
    </row>
    <row r="306" spans="2:6" x14ac:dyDescent="0.25">
      <c r="B306" s="42"/>
      <c r="C306" s="43"/>
      <c r="D306" s="42"/>
      <c r="E306" s="43"/>
      <c r="F306" s="42"/>
    </row>
    <row r="307" spans="2:6" x14ac:dyDescent="0.25">
      <c r="B307" s="42"/>
      <c r="C307" s="43"/>
      <c r="D307" s="42"/>
      <c r="E307" s="43"/>
      <c r="F307" s="42"/>
    </row>
    <row r="308" spans="2:6" x14ac:dyDescent="0.25">
      <c r="B308" s="42"/>
      <c r="C308" s="43"/>
      <c r="D308" s="42"/>
      <c r="E308" s="43"/>
      <c r="F308" s="42"/>
    </row>
    <row r="309" spans="2:6" x14ac:dyDescent="0.25">
      <c r="B309" s="42"/>
      <c r="C309" s="43"/>
      <c r="D309" s="42"/>
      <c r="E309" s="43"/>
      <c r="F309" s="42"/>
    </row>
    <row r="310" spans="2:6" x14ac:dyDescent="0.25">
      <c r="B310" s="42"/>
      <c r="C310" s="43"/>
      <c r="D310" s="42"/>
      <c r="E310" s="43"/>
      <c r="F310" s="42"/>
    </row>
    <row r="311" spans="2:6" x14ac:dyDescent="0.25">
      <c r="B311" s="42"/>
      <c r="C311" s="43"/>
      <c r="D311" s="42"/>
      <c r="E311" s="43"/>
      <c r="F311" s="42"/>
    </row>
    <row r="312" spans="2:6" x14ac:dyDescent="0.25">
      <c r="B312" s="42"/>
      <c r="C312" s="43"/>
      <c r="D312" s="42"/>
      <c r="E312" s="43"/>
      <c r="F312" s="42"/>
    </row>
    <row r="313" spans="2:6" x14ac:dyDescent="0.25">
      <c r="B313" s="42"/>
      <c r="C313" s="43"/>
      <c r="D313" s="42"/>
      <c r="E313" s="43"/>
      <c r="F313" s="42"/>
    </row>
    <row r="314" spans="2:6" x14ac:dyDescent="0.25">
      <c r="B314" s="42"/>
      <c r="C314" s="43"/>
      <c r="D314" s="42"/>
      <c r="E314" s="43"/>
      <c r="F314" s="42"/>
    </row>
    <row r="315" spans="2:6" x14ac:dyDescent="0.25">
      <c r="B315" s="42"/>
      <c r="C315" s="43"/>
      <c r="D315" s="42"/>
      <c r="E315" s="43"/>
      <c r="F315" s="42"/>
    </row>
    <row r="316" spans="2:6" x14ac:dyDescent="0.25">
      <c r="B316" s="42"/>
      <c r="C316" s="43"/>
      <c r="D316" s="42"/>
      <c r="E316" s="43"/>
      <c r="F316" s="42"/>
    </row>
    <row r="317" spans="2:6" x14ac:dyDescent="0.25">
      <c r="B317" s="42"/>
      <c r="C317" s="43"/>
      <c r="D317" s="42"/>
      <c r="E317" s="43"/>
      <c r="F317" s="42"/>
    </row>
    <row r="318" spans="2:6" x14ac:dyDescent="0.25">
      <c r="B318" s="42"/>
      <c r="C318" s="43"/>
      <c r="D318" s="42"/>
      <c r="E318" s="43"/>
      <c r="F318" s="42"/>
    </row>
    <row r="319" spans="2:6" x14ac:dyDescent="0.25">
      <c r="B319" s="42"/>
      <c r="C319" s="43"/>
      <c r="D319" s="42"/>
      <c r="E319" s="43"/>
      <c r="F319" s="42"/>
    </row>
    <row r="320" spans="2:6" x14ac:dyDescent="0.25">
      <c r="B320" s="42"/>
      <c r="C320" s="43"/>
      <c r="D320" s="42"/>
      <c r="E320" s="43"/>
      <c r="F320" s="42"/>
    </row>
    <row r="321" spans="2:6" x14ac:dyDescent="0.25">
      <c r="B321" s="42"/>
      <c r="C321" s="43"/>
      <c r="D321" s="42"/>
      <c r="E321" s="43"/>
      <c r="F321" s="42"/>
    </row>
    <row r="322" spans="2:6" x14ac:dyDescent="0.25">
      <c r="B322" s="42"/>
      <c r="C322" s="43"/>
      <c r="D322" s="42"/>
      <c r="E322" s="43"/>
      <c r="F322" s="42"/>
    </row>
    <row r="323" spans="2:6" x14ac:dyDescent="0.25">
      <c r="B323" s="42"/>
      <c r="C323" s="43"/>
      <c r="D323" s="42"/>
      <c r="E323" s="43"/>
      <c r="F323" s="42"/>
    </row>
    <row r="324" spans="2:6" x14ac:dyDescent="0.25">
      <c r="B324" s="42"/>
      <c r="C324" s="43"/>
      <c r="D324" s="42"/>
      <c r="E324" s="43"/>
      <c r="F324" s="42"/>
    </row>
    <row r="325" spans="2:6" x14ac:dyDescent="0.25">
      <c r="B325" s="42"/>
      <c r="C325" s="43"/>
      <c r="D325" s="42"/>
      <c r="E325" s="43"/>
      <c r="F325" s="42"/>
    </row>
    <row r="326" spans="2:6" x14ac:dyDescent="0.25">
      <c r="B326" s="42"/>
      <c r="C326" s="43"/>
      <c r="D326" s="42"/>
      <c r="E326" s="43"/>
      <c r="F326" s="42"/>
    </row>
    <row r="327" spans="2:6" x14ac:dyDescent="0.25">
      <c r="B327" s="42"/>
      <c r="C327" s="43"/>
      <c r="D327" s="42"/>
      <c r="E327" s="43"/>
      <c r="F327" s="42"/>
    </row>
    <row r="328" spans="2:6" x14ac:dyDescent="0.25">
      <c r="B328" s="42"/>
      <c r="C328" s="43"/>
      <c r="D328" s="42"/>
      <c r="E328" s="43"/>
      <c r="F328" s="42"/>
    </row>
    <row r="329" spans="2:6" x14ac:dyDescent="0.25">
      <c r="B329" s="42"/>
      <c r="C329" s="43"/>
      <c r="D329" s="42"/>
      <c r="E329" s="43"/>
      <c r="F329" s="42"/>
    </row>
    <row r="330" spans="2:6" x14ac:dyDescent="0.25">
      <c r="B330" s="42"/>
      <c r="C330" s="43"/>
      <c r="D330" s="42"/>
      <c r="E330" s="43"/>
      <c r="F330" s="42"/>
    </row>
    <row r="331" spans="2:6" x14ac:dyDescent="0.25">
      <c r="B331" s="42"/>
      <c r="C331" s="43"/>
      <c r="D331" s="42"/>
      <c r="E331" s="43"/>
      <c r="F331" s="42"/>
    </row>
    <row r="332" spans="2:6" x14ac:dyDescent="0.25">
      <c r="B332" s="42"/>
      <c r="C332" s="43"/>
      <c r="D332" s="42"/>
      <c r="E332" s="43"/>
      <c r="F332" s="42"/>
    </row>
    <row r="333" spans="2:6" x14ac:dyDescent="0.25">
      <c r="B333" s="42"/>
      <c r="C333" s="43"/>
      <c r="D333" s="42"/>
      <c r="E333" s="43"/>
      <c r="F333" s="42"/>
    </row>
    <row r="334" spans="2:6" x14ac:dyDescent="0.25">
      <c r="B334" s="42"/>
      <c r="C334" s="43"/>
      <c r="D334" s="42"/>
      <c r="E334" s="43"/>
      <c r="F334" s="42"/>
    </row>
    <row r="335" spans="2:6" x14ac:dyDescent="0.25">
      <c r="B335" s="42"/>
      <c r="C335" s="43"/>
      <c r="D335" s="42"/>
      <c r="E335" s="43"/>
      <c r="F335" s="42"/>
    </row>
    <row r="336" spans="2:6" x14ac:dyDescent="0.25">
      <c r="B336" s="42"/>
      <c r="C336" s="43"/>
      <c r="D336" s="42"/>
      <c r="E336" s="43"/>
      <c r="F336" s="42"/>
    </row>
    <row r="337" spans="2:6" x14ac:dyDescent="0.25">
      <c r="B337" s="42"/>
      <c r="C337" s="43"/>
      <c r="D337" s="42"/>
      <c r="E337" s="43"/>
      <c r="F337" s="42"/>
    </row>
    <row r="338" spans="2:6" x14ac:dyDescent="0.25">
      <c r="B338" s="42"/>
      <c r="C338" s="43"/>
      <c r="D338" s="42"/>
      <c r="E338" s="43"/>
      <c r="F338" s="42"/>
    </row>
    <row r="339" spans="2:6" x14ac:dyDescent="0.25">
      <c r="B339" s="42"/>
      <c r="C339" s="43"/>
      <c r="D339" s="42"/>
      <c r="E339" s="43"/>
      <c r="F339" s="42"/>
    </row>
    <row r="340" spans="2:6" x14ac:dyDescent="0.25">
      <c r="B340" s="42"/>
      <c r="C340" s="43"/>
      <c r="D340" s="42"/>
      <c r="E340" s="43"/>
      <c r="F340" s="42"/>
    </row>
    <row r="341" spans="2:6" x14ac:dyDescent="0.25">
      <c r="B341" s="42"/>
      <c r="C341" s="43"/>
      <c r="D341" s="42"/>
      <c r="E341" s="43"/>
      <c r="F341" s="42"/>
    </row>
    <row r="342" spans="2:6" x14ac:dyDescent="0.25">
      <c r="B342" s="42"/>
      <c r="C342" s="43"/>
      <c r="D342" s="42"/>
      <c r="E342" s="43"/>
      <c r="F342" s="42"/>
    </row>
    <row r="343" spans="2:6" x14ac:dyDescent="0.25">
      <c r="B343" s="42"/>
      <c r="C343" s="43"/>
      <c r="D343" s="42"/>
      <c r="E343" s="43"/>
      <c r="F343" s="42"/>
    </row>
    <row r="344" spans="2:6" x14ac:dyDescent="0.25">
      <c r="B344" s="42"/>
      <c r="C344" s="43"/>
      <c r="D344" s="42"/>
      <c r="E344" s="43"/>
      <c r="F344" s="42"/>
    </row>
    <row r="345" spans="2:6" x14ac:dyDescent="0.25">
      <c r="B345" s="42"/>
      <c r="C345" s="43"/>
      <c r="D345" s="42"/>
      <c r="E345" s="43"/>
      <c r="F345" s="42"/>
    </row>
    <row r="346" spans="2:6" x14ac:dyDescent="0.25">
      <c r="B346" s="42"/>
      <c r="C346" s="43"/>
      <c r="D346" s="42"/>
      <c r="E346" s="43"/>
      <c r="F346" s="42"/>
    </row>
    <row r="347" spans="2:6" x14ac:dyDescent="0.25">
      <c r="B347" s="42"/>
      <c r="C347" s="43"/>
      <c r="D347" s="42"/>
      <c r="E347" s="43"/>
      <c r="F347" s="42"/>
    </row>
    <row r="348" spans="2:6" x14ac:dyDescent="0.25">
      <c r="B348" s="42"/>
      <c r="C348" s="43"/>
      <c r="D348" s="42"/>
      <c r="E348" s="43"/>
      <c r="F348" s="42"/>
    </row>
    <row r="349" spans="2:6" x14ac:dyDescent="0.25">
      <c r="B349" s="42"/>
      <c r="C349" s="43"/>
      <c r="D349" s="42"/>
      <c r="E349" s="43"/>
      <c r="F349" s="42"/>
    </row>
    <row r="350" spans="2:6" x14ac:dyDescent="0.25">
      <c r="B350" s="42"/>
      <c r="C350" s="43"/>
      <c r="D350" s="42"/>
      <c r="E350" s="43"/>
      <c r="F350" s="42"/>
    </row>
    <row r="351" spans="2:6" x14ac:dyDescent="0.25">
      <c r="B351" s="42"/>
      <c r="C351" s="43"/>
      <c r="D351" s="42"/>
      <c r="E351" s="43"/>
      <c r="F351" s="42"/>
    </row>
    <row r="352" spans="2:6" x14ac:dyDescent="0.25">
      <c r="B352" s="42"/>
      <c r="C352" s="43"/>
      <c r="D352" s="42"/>
      <c r="E352" s="43"/>
      <c r="F352" s="42"/>
    </row>
    <row r="353" spans="2:6" x14ac:dyDescent="0.25">
      <c r="B353" s="42"/>
      <c r="C353" s="43"/>
      <c r="D353" s="42"/>
      <c r="E353" s="43"/>
      <c r="F353" s="42"/>
    </row>
    <row r="354" spans="2:6" x14ac:dyDescent="0.25">
      <c r="B354" s="42"/>
      <c r="C354" s="43"/>
      <c r="D354" s="42"/>
      <c r="E354" s="43"/>
      <c r="F354" s="42"/>
    </row>
    <row r="355" spans="2:6" x14ac:dyDescent="0.25">
      <c r="B355" s="42"/>
      <c r="C355" s="43"/>
      <c r="D355" s="42"/>
      <c r="E355" s="43"/>
      <c r="F355" s="42"/>
    </row>
    <row r="356" spans="2:6" x14ac:dyDescent="0.25">
      <c r="B356" s="42"/>
      <c r="C356" s="43"/>
      <c r="D356" s="42"/>
      <c r="E356" s="43"/>
      <c r="F356" s="42"/>
    </row>
    <row r="357" spans="2:6" x14ac:dyDescent="0.25">
      <c r="B357" s="42"/>
      <c r="C357" s="43"/>
      <c r="D357" s="42"/>
      <c r="E357" s="43"/>
      <c r="F357" s="42"/>
    </row>
    <row r="358" spans="2:6" x14ac:dyDescent="0.25">
      <c r="B358" s="42"/>
      <c r="C358" s="43"/>
      <c r="D358" s="42"/>
      <c r="E358" s="43"/>
      <c r="F358" s="42"/>
    </row>
    <row r="359" spans="2:6" x14ac:dyDescent="0.25">
      <c r="B359" s="42"/>
      <c r="C359" s="43"/>
      <c r="D359" s="42"/>
      <c r="E359" s="43"/>
      <c r="F359" s="42"/>
    </row>
    <row r="360" spans="2:6" x14ac:dyDescent="0.25">
      <c r="B360" s="42"/>
      <c r="C360" s="43"/>
      <c r="D360" s="42"/>
      <c r="E360" s="43"/>
      <c r="F360" s="42"/>
    </row>
    <row r="361" spans="2:6" x14ac:dyDescent="0.25">
      <c r="B361" s="42"/>
      <c r="C361" s="43"/>
      <c r="D361" s="42"/>
      <c r="E361" s="43"/>
      <c r="F361" s="42"/>
    </row>
    <row r="362" spans="2:6" x14ac:dyDescent="0.25">
      <c r="B362" s="42"/>
      <c r="C362" s="43"/>
      <c r="D362" s="42"/>
      <c r="E362" s="43"/>
      <c r="F362" s="42"/>
    </row>
    <row r="363" spans="2:6" x14ac:dyDescent="0.25">
      <c r="B363" s="42"/>
      <c r="C363" s="43"/>
      <c r="D363" s="42"/>
      <c r="E363" s="43"/>
      <c r="F363" s="42"/>
    </row>
    <row r="364" spans="2:6" x14ac:dyDescent="0.25">
      <c r="B364" s="42"/>
      <c r="C364" s="43"/>
      <c r="D364" s="42"/>
      <c r="E364" s="43"/>
      <c r="F364" s="42"/>
    </row>
    <row r="365" spans="2:6" x14ac:dyDescent="0.25">
      <c r="B365" s="42"/>
      <c r="C365" s="43"/>
      <c r="D365" s="42"/>
      <c r="E365" s="43"/>
      <c r="F365" s="42"/>
    </row>
    <row r="366" spans="2:6" x14ac:dyDescent="0.25">
      <c r="B366" s="42"/>
      <c r="C366" s="43"/>
      <c r="D366" s="42"/>
      <c r="E366" s="43"/>
      <c r="F366" s="42"/>
    </row>
    <row r="367" spans="2:6" x14ac:dyDescent="0.25">
      <c r="B367" s="42"/>
      <c r="C367" s="43"/>
      <c r="D367" s="42"/>
      <c r="E367" s="43"/>
      <c r="F367" s="4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Stmt Student Version</vt:lpstr>
      <vt:lpstr>Balance Sheet Student Version</vt:lpstr>
      <vt:lpstr>Jeep Amort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Miller</dc:creator>
  <cp:lastModifiedBy>SarahF</cp:lastModifiedBy>
  <cp:lastPrinted>2018-01-03T18:28:30Z</cp:lastPrinted>
  <dcterms:created xsi:type="dcterms:W3CDTF">2016-11-03T21:06:01Z</dcterms:created>
  <dcterms:modified xsi:type="dcterms:W3CDTF">2019-01-21T06:50:51Z</dcterms:modified>
</cp:coreProperties>
</file>